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4915" windowHeight="1156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65" i="1"/>
  <c r="F64"/>
  <c r="F63"/>
  <c r="F62"/>
  <c r="F61"/>
  <c r="F60"/>
  <c r="F59"/>
  <c r="E59"/>
  <c r="F58"/>
  <c r="F57"/>
  <c r="F56"/>
  <c r="F55"/>
  <c r="F54"/>
  <c r="F53"/>
  <c r="F51"/>
  <c r="F50"/>
  <c r="F48"/>
  <c r="F47"/>
  <c r="F46"/>
  <c r="F45"/>
  <c r="F44"/>
  <c r="F42"/>
  <c r="F41"/>
  <c r="F39"/>
  <c r="E39"/>
  <c r="D39"/>
  <c r="D47" s="1"/>
  <c r="F37"/>
  <c r="F36"/>
  <c r="F35"/>
  <c r="F34"/>
  <c r="F33"/>
  <c r="F32"/>
  <c r="F31"/>
  <c r="F30"/>
  <c r="F29"/>
  <c r="F28"/>
  <c r="F27"/>
  <c r="F26"/>
  <c r="F25"/>
  <c r="E25"/>
  <c r="F24"/>
  <c r="F23"/>
  <c r="E23"/>
  <c r="E24" s="1"/>
  <c r="D23"/>
  <c r="F22"/>
  <c r="F21"/>
  <c r="F20"/>
  <c r="F19"/>
  <c r="E19"/>
  <c r="E20" s="1"/>
  <c r="D19"/>
  <c r="D20" s="1"/>
  <c r="F18"/>
  <c r="E18"/>
  <c r="E17" s="1"/>
  <c r="D18"/>
  <c r="F17"/>
  <c r="D17"/>
  <c r="D14" s="1"/>
  <c r="D16" s="1"/>
  <c r="F16"/>
  <c r="F15"/>
  <c r="F14"/>
  <c r="F13"/>
  <c r="F12"/>
  <c r="F11"/>
  <c r="E65" l="1"/>
  <c r="E51"/>
  <c r="E14"/>
  <c r="E16" s="1"/>
  <c r="E48"/>
  <c r="D51"/>
  <c r="E47"/>
  <c r="D48"/>
  <c r="D65"/>
</calcChain>
</file>

<file path=xl/sharedStrings.xml><?xml version="1.0" encoding="utf-8"?>
<sst xmlns="http://schemas.openxmlformats.org/spreadsheetml/2006/main" count="135" uniqueCount="84">
  <si>
    <t>Приложение</t>
  </si>
  <si>
    <t>к распоряжению</t>
  </si>
  <si>
    <t>Комитета по тарифам Санкт-Петербурга</t>
  </si>
  <si>
    <t>от 03.06.2013 № 104-р</t>
  </si>
  <si>
    <t>№ п/п</t>
  </si>
  <si>
    <t>Наименование показателя</t>
  </si>
  <si>
    <t>Единицы измерения</t>
  </si>
  <si>
    <t>Факт                      2008 года</t>
  </si>
  <si>
    <t>Предложение организации на 2013 год</t>
  </si>
  <si>
    <t>2014 год</t>
  </si>
  <si>
    <t>2015 год</t>
  </si>
  <si>
    <t>2016 год</t>
  </si>
  <si>
    <t>4</t>
  </si>
  <si>
    <t>13</t>
  </si>
  <si>
    <t>5</t>
  </si>
  <si>
    <t>6</t>
  </si>
  <si>
    <t>Установленная мощность</t>
  </si>
  <si>
    <t xml:space="preserve"> Гкал/ч</t>
  </si>
  <si>
    <t>Тепловая нагрузка потребителей</t>
  </si>
  <si>
    <t>в т.ч. на производственные и хозяйственные нужды</t>
  </si>
  <si>
    <t>Выработка тепловой энергии</t>
  </si>
  <si>
    <t xml:space="preserve"> Гкал</t>
  </si>
  <si>
    <t>Расход тепловой энергии на собственные нужды</t>
  </si>
  <si>
    <t xml:space="preserve">    то же в % к выработке</t>
  </si>
  <si>
    <t>%</t>
  </si>
  <si>
    <t>Отпуск тепловой энергии с коллекторов</t>
  </si>
  <si>
    <t>Отпуск тепловой энергии в сеть</t>
  </si>
  <si>
    <t>Потери тепловой энергии в сети</t>
  </si>
  <si>
    <t xml:space="preserve">    то же в % к отпуску в сеть</t>
  </si>
  <si>
    <t>7.1</t>
  </si>
  <si>
    <t>потери тепловой энергии через изоляцию трубопроводов</t>
  </si>
  <si>
    <t>7.2</t>
  </si>
  <si>
    <t>потери тепловой энергии с утечкой теплоносителя</t>
  </si>
  <si>
    <t>Полезный отпуск тепловой энергии, всего</t>
  </si>
  <si>
    <t xml:space="preserve">   отопление, вентиляция, пар, прочее</t>
  </si>
  <si>
    <t xml:space="preserve">   ГВС</t>
  </si>
  <si>
    <t xml:space="preserve">     в т.ч. открытая система теплоснабжения</t>
  </si>
  <si>
    <t xml:space="preserve">     в т.ч. закрытая система теплоснабжения</t>
  </si>
  <si>
    <t>8.1</t>
  </si>
  <si>
    <t>полезный отпуск тепловой энергии на производственные и хозяйственные нужды</t>
  </si>
  <si>
    <t>8.2</t>
  </si>
  <si>
    <t>полезный отпуск тепловой энергии потребителям</t>
  </si>
  <si>
    <t>Потребление топлива</t>
  </si>
  <si>
    <t>Расход условного топлива на производство 
тепловой энергии</t>
  </si>
  <si>
    <t xml:space="preserve">  т.у.т.</t>
  </si>
  <si>
    <t>в том числе:</t>
  </si>
  <si>
    <t>9.1</t>
  </si>
  <si>
    <t xml:space="preserve">газ </t>
  </si>
  <si>
    <t>9.2</t>
  </si>
  <si>
    <t xml:space="preserve">мазут </t>
  </si>
  <si>
    <t>10</t>
  </si>
  <si>
    <t>Расход топлива на производство тепловой энергии 
в натуральном выражении</t>
  </si>
  <si>
    <t>10.1</t>
  </si>
  <si>
    <r>
      <t>тыс.м</t>
    </r>
    <r>
      <rPr>
        <vertAlign val="superscript"/>
        <sz val="11"/>
        <rFont val="Times New Roman"/>
        <family val="1"/>
        <charset val="204"/>
      </rPr>
      <t>3</t>
    </r>
  </si>
  <si>
    <t xml:space="preserve">      справочно: лимит газа</t>
  </si>
  <si>
    <t>10.2</t>
  </si>
  <si>
    <t xml:space="preserve"> т</t>
  </si>
  <si>
    <t>11</t>
  </si>
  <si>
    <t>Удельный расход условного топлива на выработку
тепловой энергии</t>
  </si>
  <si>
    <t>кг/Гкал</t>
  </si>
  <si>
    <t>Удельный расход условного топлива на отпуск 
тепловой энергии с коллекторов</t>
  </si>
  <si>
    <t>Потребление электрической энергии</t>
  </si>
  <si>
    <t xml:space="preserve">Расход электрической энергии </t>
  </si>
  <si>
    <t>тыс.кВт.ч</t>
  </si>
  <si>
    <t>Удельный расход электроэнергии на отпуск 
тепловой энергии с коллекторов</t>
  </si>
  <si>
    <t>кВт.ч/Гкал</t>
  </si>
  <si>
    <t>Водопотребление</t>
  </si>
  <si>
    <t>Водоснабжение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</si>
  <si>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</si>
  <si>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t xml:space="preserve">   в т.ч. питьевая холодная вода</t>
  </si>
  <si>
    <r>
      <t>тыс.м</t>
    </r>
    <r>
      <rPr>
        <i/>
        <vertAlign val="superscript"/>
        <sz val="12"/>
        <rFont val="Times New Roman"/>
        <family val="1"/>
        <charset val="204"/>
      </rPr>
      <t>3</t>
    </r>
  </si>
  <si>
    <t xml:space="preserve">   в т.ч. техническая вода </t>
  </si>
  <si>
    <t xml:space="preserve">   в т.ч. водозабор из открытых водоемов</t>
  </si>
  <si>
    <t>15.1</t>
  </si>
  <si>
    <t>собственные нужды СПК "Племзавод "Детскосельский"</t>
  </si>
  <si>
    <t>15.2</t>
  </si>
  <si>
    <t>на горячее водоснабжение потребителей</t>
  </si>
  <si>
    <t xml:space="preserve">     в т.ч. производственные и хозяйственные нужды СПК "Племзавод "Детскосельский"</t>
  </si>
  <si>
    <t xml:space="preserve">        ГВС</t>
  </si>
  <si>
    <t xml:space="preserve">        в т.ч. открытая система теплоснабжения</t>
  </si>
  <si>
    <t xml:space="preserve">Водоотведение </t>
  </si>
  <si>
    <t>Удельный расход воды на отпуск тепловой энергии 
с коллекторов</t>
  </si>
  <si>
    <r>
      <t xml:space="preserve">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/Гкал</t>
    </r>
  </si>
  <si>
    <t>Балансы тепловой энергии и мощности 
сельскохозяйственного производственного кооператива "Племенной завод 
по разведению крупного рогатого скота черно-пестрой породы "Детскосельский"              на 2014-2016 годы</t>
  </si>
</sst>
</file>

<file path=xl/styles.xml><?xml version="1.0" encoding="utf-8"?>
<styleSheet xmlns="http://schemas.openxmlformats.org/spreadsheetml/2006/main">
  <numFmts count="1">
    <numFmt numFmtId="164" formatCode="#,##0.000"/>
  </numFmts>
  <fonts count="17"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</font>
    <font>
      <vertAlign val="superscript"/>
      <sz val="11"/>
      <name val="Times New Roman"/>
      <family val="1"/>
      <charset val="204"/>
    </font>
    <font>
      <b/>
      <i/>
      <sz val="10"/>
      <name val="Times New Roman"/>
      <family val="1"/>
    </font>
    <font>
      <i/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right" vertical="center"/>
    </xf>
    <xf numFmtId="164" fontId="2" fillId="2" borderId="12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 vertical="center"/>
    </xf>
    <xf numFmtId="4" fontId="2" fillId="2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3" borderId="14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right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2"/>
    </xf>
    <xf numFmtId="49" fontId="1" fillId="0" borderId="14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4" fontId="2" fillId="2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48;&#1042;&#1040;&#1053;&#1054;&#1042;&#1040;/&#1087;&#1088;&#1086;&#1090;&#1086;&#1082;&#1086;&#1083;&#1099;%20&#1079;&#1087;/&#1047;&#1072;&#1074;&#1086;&#1076;%20&#1044;&#1077;&#1090;&#1089;&#1082;&#1086;&#1089;&#1077;&#1083;&#1100;&#1089;&#1082;&#1080;&#1081;_%202012-2014-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рс 2012"/>
      <sheetName val="зп 2012"/>
      <sheetName val="рс 2014"/>
      <sheetName val="зп 14-16"/>
      <sheetName val="расп 2014-2016"/>
      <sheetName val="2011 зп"/>
      <sheetName val="2013 зп"/>
      <sheetName val="2013 расп"/>
      <sheetName val="2011 рс"/>
      <sheetName val="2013 рс"/>
      <sheetName val="2012 расп"/>
      <sheetName val="2012 зп"/>
      <sheetName val="2012 рс (2)"/>
      <sheetName val="Лист1"/>
      <sheetName val="стр 2014-2016"/>
      <sheetName val="рас 2014-2016"/>
    </sheetNames>
    <sheetDataSet>
      <sheetData sheetId="0">
        <row r="5">
          <cell r="AF5">
            <v>19.5</v>
          </cell>
        </row>
        <row r="6">
          <cell r="AF6">
            <v>17.981999999999999</v>
          </cell>
        </row>
        <row r="7">
          <cell r="AF7">
            <v>5.6790000000000003</v>
          </cell>
        </row>
        <row r="8">
          <cell r="AF8">
            <v>55639.695364302213</v>
          </cell>
        </row>
        <row r="9">
          <cell r="AF9">
            <v>1135.0497854317653</v>
          </cell>
        </row>
        <row r="10">
          <cell r="AF10">
            <v>2.04</v>
          </cell>
        </row>
        <row r="11">
          <cell r="AF11">
            <v>54504.645578870448</v>
          </cell>
        </row>
        <row r="12">
          <cell r="AF12">
            <v>54504.645578870448</v>
          </cell>
        </row>
        <row r="13">
          <cell r="AF13">
            <v>2294.6455788704461</v>
          </cell>
        </row>
        <row r="14">
          <cell r="AF14">
            <v>4.21</v>
          </cell>
        </row>
        <row r="15">
          <cell r="AF15">
            <v>2108.305578870446</v>
          </cell>
        </row>
        <row r="16">
          <cell r="AF16">
            <v>186.34</v>
          </cell>
        </row>
        <row r="17">
          <cell r="AF17">
            <v>52210</v>
          </cell>
        </row>
        <row r="22">
          <cell r="AF22">
            <v>11387</v>
          </cell>
        </row>
        <row r="27">
          <cell r="AF27">
            <v>40823</v>
          </cell>
        </row>
        <row r="33">
          <cell r="AF33">
            <v>8854.2796742875034</v>
          </cell>
        </row>
        <row r="35">
          <cell r="AF35">
            <v>8854.2796742875034</v>
          </cell>
        </row>
        <row r="36">
          <cell r="AF36">
            <v>0</v>
          </cell>
        </row>
        <row r="38">
          <cell r="AF38">
            <v>7719.5114858653033</v>
          </cell>
        </row>
        <row r="39">
          <cell r="AF39">
            <v>8100</v>
          </cell>
        </row>
        <row r="40">
          <cell r="AF40">
            <v>0</v>
          </cell>
        </row>
        <row r="41">
          <cell r="AF41">
            <v>159.13602</v>
          </cell>
        </row>
        <row r="42">
          <cell r="AF42">
            <v>162.44999999999999</v>
          </cell>
        </row>
        <row r="44">
          <cell r="AF44">
            <v>1094.9983296795074</v>
          </cell>
        </row>
        <row r="45">
          <cell r="AF45">
            <v>20.09</v>
          </cell>
        </row>
        <row r="47">
          <cell r="AF47">
            <v>213.11316421338344</v>
          </cell>
        </row>
        <row r="51">
          <cell r="AF51">
            <v>11.237</v>
          </cell>
        </row>
        <row r="52">
          <cell r="AF52">
            <v>201.87616421338345</v>
          </cell>
        </row>
        <row r="53">
          <cell r="AF53">
            <v>201.87616421338345</v>
          </cell>
        </row>
        <row r="58">
          <cell r="AF58">
            <v>11.237</v>
          </cell>
        </row>
        <row r="59">
          <cell r="AF59">
            <v>3.91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>
      <selection activeCell="A8" sqref="A8:A9"/>
    </sheetView>
  </sheetViews>
  <sheetFormatPr defaultColWidth="24.28515625" defaultRowHeight="12.75"/>
  <cols>
    <col min="1" max="1" width="6.140625" style="1" customWidth="1"/>
    <col min="2" max="2" width="59.7109375" style="1" customWidth="1"/>
    <col min="3" max="3" width="15.85546875" style="1" customWidth="1"/>
    <col min="4" max="4" width="14.28515625" style="1" hidden="1" customWidth="1"/>
    <col min="5" max="5" width="14.85546875" style="1" hidden="1" customWidth="1"/>
    <col min="6" max="8" width="25.28515625" style="1" customWidth="1"/>
    <col min="9" max="9" width="14" style="1" bestFit="1" customWidth="1"/>
    <col min="10" max="256" width="24.28515625" style="1"/>
    <col min="257" max="257" width="6.140625" style="1" customWidth="1"/>
    <col min="258" max="258" width="59.7109375" style="1" customWidth="1"/>
    <col min="259" max="259" width="15.85546875" style="1" customWidth="1"/>
    <col min="260" max="261" width="0" style="1" hidden="1" customWidth="1"/>
    <col min="262" max="264" width="25.28515625" style="1" customWidth="1"/>
    <col min="265" max="265" width="14" style="1" bestFit="1" customWidth="1"/>
    <col min="266" max="512" width="24.28515625" style="1"/>
    <col min="513" max="513" width="6.140625" style="1" customWidth="1"/>
    <col min="514" max="514" width="59.7109375" style="1" customWidth="1"/>
    <col min="515" max="515" width="15.85546875" style="1" customWidth="1"/>
    <col min="516" max="517" width="0" style="1" hidden="1" customWidth="1"/>
    <col min="518" max="520" width="25.28515625" style="1" customWidth="1"/>
    <col min="521" max="521" width="14" style="1" bestFit="1" customWidth="1"/>
    <col min="522" max="768" width="24.28515625" style="1"/>
    <col min="769" max="769" width="6.140625" style="1" customWidth="1"/>
    <col min="770" max="770" width="59.7109375" style="1" customWidth="1"/>
    <col min="771" max="771" width="15.85546875" style="1" customWidth="1"/>
    <col min="772" max="773" width="0" style="1" hidden="1" customWidth="1"/>
    <col min="774" max="776" width="25.28515625" style="1" customWidth="1"/>
    <col min="777" max="777" width="14" style="1" bestFit="1" customWidth="1"/>
    <col min="778" max="1024" width="24.28515625" style="1"/>
    <col min="1025" max="1025" width="6.140625" style="1" customWidth="1"/>
    <col min="1026" max="1026" width="59.7109375" style="1" customWidth="1"/>
    <col min="1027" max="1027" width="15.85546875" style="1" customWidth="1"/>
    <col min="1028" max="1029" width="0" style="1" hidden="1" customWidth="1"/>
    <col min="1030" max="1032" width="25.28515625" style="1" customWidth="1"/>
    <col min="1033" max="1033" width="14" style="1" bestFit="1" customWidth="1"/>
    <col min="1034" max="1280" width="24.28515625" style="1"/>
    <col min="1281" max="1281" width="6.140625" style="1" customWidth="1"/>
    <col min="1282" max="1282" width="59.7109375" style="1" customWidth="1"/>
    <col min="1283" max="1283" width="15.85546875" style="1" customWidth="1"/>
    <col min="1284" max="1285" width="0" style="1" hidden="1" customWidth="1"/>
    <col min="1286" max="1288" width="25.28515625" style="1" customWidth="1"/>
    <col min="1289" max="1289" width="14" style="1" bestFit="1" customWidth="1"/>
    <col min="1290" max="1536" width="24.28515625" style="1"/>
    <col min="1537" max="1537" width="6.140625" style="1" customWidth="1"/>
    <col min="1538" max="1538" width="59.7109375" style="1" customWidth="1"/>
    <col min="1539" max="1539" width="15.85546875" style="1" customWidth="1"/>
    <col min="1540" max="1541" width="0" style="1" hidden="1" customWidth="1"/>
    <col min="1542" max="1544" width="25.28515625" style="1" customWidth="1"/>
    <col min="1545" max="1545" width="14" style="1" bestFit="1" customWidth="1"/>
    <col min="1546" max="1792" width="24.28515625" style="1"/>
    <col min="1793" max="1793" width="6.140625" style="1" customWidth="1"/>
    <col min="1794" max="1794" width="59.7109375" style="1" customWidth="1"/>
    <col min="1795" max="1795" width="15.85546875" style="1" customWidth="1"/>
    <col min="1796" max="1797" width="0" style="1" hidden="1" customWidth="1"/>
    <col min="1798" max="1800" width="25.28515625" style="1" customWidth="1"/>
    <col min="1801" max="1801" width="14" style="1" bestFit="1" customWidth="1"/>
    <col min="1802" max="2048" width="24.28515625" style="1"/>
    <col min="2049" max="2049" width="6.140625" style="1" customWidth="1"/>
    <col min="2050" max="2050" width="59.7109375" style="1" customWidth="1"/>
    <col min="2051" max="2051" width="15.85546875" style="1" customWidth="1"/>
    <col min="2052" max="2053" width="0" style="1" hidden="1" customWidth="1"/>
    <col min="2054" max="2056" width="25.28515625" style="1" customWidth="1"/>
    <col min="2057" max="2057" width="14" style="1" bestFit="1" customWidth="1"/>
    <col min="2058" max="2304" width="24.28515625" style="1"/>
    <col min="2305" max="2305" width="6.140625" style="1" customWidth="1"/>
    <col min="2306" max="2306" width="59.7109375" style="1" customWidth="1"/>
    <col min="2307" max="2307" width="15.85546875" style="1" customWidth="1"/>
    <col min="2308" max="2309" width="0" style="1" hidden="1" customWidth="1"/>
    <col min="2310" max="2312" width="25.28515625" style="1" customWidth="1"/>
    <col min="2313" max="2313" width="14" style="1" bestFit="1" customWidth="1"/>
    <col min="2314" max="2560" width="24.28515625" style="1"/>
    <col min="2561" max="2561" width="6.140625" style="1" customWidth="1"/>
    <col min="2562" max="2562" width="59.7109375" style="1" customWidth="1"/>
    <col min="2563" max="2563" width="15.85546875" style="1" customWidth="1"/>
    <col min="2564" max="2565" width="0" style="1" hidden="1" customWidth="1"/>
    <col min="2566" max="2568" width="25.28515625" style="1" customWidth="1"/>
    <col min="2569" max="2569" width="14" style="1" bestFit="1" customWidth="1"/>
    <col min="2570" max="2816" width="24.28515625" style="1"/>
    <col min="2817" max="2817" width="6.140625" style="1" customWidth="1"/>
    <col min="2818" max="2818" width="59.7109375" style="1" customWidth="1"/>
    <col min="2819" max="2819" width="15.85546875" style="1" customWidth="1"/>
    <col min="2820" max="2821" width="0" style="1" hidden="1" customWidth="1"/>
    <col min="2822" max="2824" width="25.28515625" style="1" customWidth="1"/>
    <col min="2825" max="2825" width="14" style="1" bestFit="1" customWidth="1"/>
    <col min="2826" max="3072" width="24.28515625" style="1"/>
    <col min="3073" max="3073" width="6.140625" style="1" customWidth="1"/>
    <col min="3074" max="3074" width="59.7109375" style="1" customWidth="1"/>
    <col min="3075" max="3075" width="15.85546875" style="1" customWidth="1"/>
    <col min="3076" max="3077" width="0" style="1" hidden="1" customWidth="1"/>
    <col min="3078" max="3080" width="25.28515625" style="1" customWidth="1"/>
    <col min="3081" max="3081" width="14" style="1" bestFit="1" customWidth="1"/>
    <col min="3082" max="3328" width="24.28515625" style="1"/>
    <col min="3329" max="3329" width="6.140625" style="1" customWidth="1"/>
    <col min="3330" max="3330" width="59.7109375" style="1" customWidth="1"/>
    <col min="3331" max="3331" width="15.85546875" style="1" customWidth="1"/>
    <col min="3332" max="3333" width="0" style="1" hidden="1" customWidth="1"/>
    <col min="3334" max="3336" width="25.28515625" style="1" customWidth="1"/>
    <col min="3337" max="3337" width="14" style="1" bestFit="1" customWidth="1"/>
    <col min="3338" max="3584" width="24.28515625" style="1"/>
    <col min="3585" max="3585" width="6.140625" style="1" customWidth="1"/>
    <col min="3586" max="3586" width="59.7109375" style="1" customWidth="1"/>
    <col min="3587" max="3587" width="15.85546875" style="1" customWidth="1"/>
    <col min="3588" max="3589" width="0" style="1" hidden="1" customWidth="1"/>
    <col min="3590" max="3592" width="25.28515625" style="1" customWidth="1"/>
    <col min="3593" max="3593" width="14" style="1" bestFit="1" customWidth="1"/>
    <col min="3594" max="3840" width="24.28515625" style="1"/>
    <col min="3841" max="3841" width="6.140625" style="1" customWidth="1"/>
    <col min="3842" max="3842" width="59.7109375" style="1" customWidth="1"/>
    <col min="3843" max="3843" width="15.85546875" style="1" customWidth="1"/>
    <col min="3844" max="3845" width="0" style="1" hidden="1" customWidth="1"/>
    <col min="3846" max="3848" width="25.28515625" style="1" customWidth="1"/>
    <col min="3849" max="3849" width="14" style="1" bestFit="1" customWidth="1"/>
    <col min="3850" max="4096" width="24.28515625" style="1"/>
    <col min="4097" max="4097" width="6.140625" style="1" customWidth="1"/>
    <col min="4098" max="4098" width="59.7109375" style="1" customWidth="1"/>
    <col min="4099" max="4099" width="15.85546875" style="1" customWidth="1"/>
    <col min="4100" max="4101" width="0" style="1" hidden="1" customWidth="1"/>
    <col min="4102" max="4104" width="25.28515625" style="1" customWidth="1"/>
    <col min="4105" max="4105" width="14" style="1" bestFit="1" customWidth="1"/>
    <col min="4106" max="4352" width="24.28515625" style="1"/>
    <col min="4353" max="4353" width="6.140625" style="1" customWidth="1"/>
    <col min="4354" max="4354" width="59.7109375" style="1" customWidth="1"/>
    <col min="4355" max="4355" width="15.85546875" style="1" customWidth="1"/>
    <col min="4356" max="4357" width="0" style="1" hidden="1" customWidth="1"/>
    <col min="4358" max="4360" width="25.28515625" style="1" customWidth="1"/>
    <col min="4361" max="4361" width="14" style="1" bestFit="1" customWidth="1"/>
    <col min="4362" max="4608" width="24.28515625" style="1"/>
    <col min="4609" max="4609" width="6.140625" style="1" customWidth="1"/>
    <col min="4610" max="4610" width="59.7109375" style="1" customWidth="1"/>
    <col min="4611" max="4611" width="15.85546875" style="1" customWidth="1"/>
    <col min="4612" max="4613" width="0" style="1" hidden="1" customWidth="1"/>
    <col min="4614" max="4616" width="25.28515625" style="1" customWidth="1"/>
    <col min="4617" max="4617" width="14" style="1" bestFit="1" customWidth="1"/>
    <col min="4618" max="4864" width="24.28515625" style="1"/>
    <col min="4865" max="4865" width="6.140625" style="1" customWidth="1"/>
    <col min="4866" max="4866" width="59.7109375" style="1" customWidth="1"/>
    <col min="4867" max="4867" width="15.85546875" style="1" customWidth="1"/>
    <col min="4868" max="4869" width="0" style="1" hidden="1" customWidth="1"/>
    <col min="4870" max="4872" width="25.28515625" style="1" customWidth="1"/>
    <col min="4873" max="4873" width="14" style="1" bestFit="1" customWidth="1"/>
    <col min="4874" max="5120" width="24.28515625" style="1"/>
    <col min="5121" max="5121" width="6.140625" style="1" customWidth="1"/>
    <col min="5122" max="5122" width="59.7109375" style="1" customWidth="1"/>
    <col min="5123" max="5123" width="15.85546875" style="1" customWidth="1"/>
    <col min="5124" max="5125" width="0" style="1" hidden="1" customWidth="1"/>
    <col min="5126" max="5128" width="25.28515625" style="1" customWidth="1"/>
    <col min="5129" max="5129" width="14" style="1" bestFit="1" customWidth="1"/>
    <col min="5130" max="5376" width="24.28515625" style="1"/>
    <col min="5377" max="5377" width="6.140625" style="1" customWidth="1"/>
    <col min="5378" max="5378" width="59.7109375" style="1" customWidth="1"/>
    <col min="5379" max="5379" width="15.85546875" style="1" customWidth="1"/>
    <col min="5380" max="5381" width="0" style="1" hidden="1" customWidth="1"/>
    <col min="5382" max="5384" width="25.28515625" style="1" customWidth="1"/>
    <col min="5385" max="5385" width="14" style="1" bestFit="1" customWidth="1"/>
    <col min="5386" max="5632" width="24.28515625" style="1"/>
    <col min="5633" max="5633" width="6.140625" style="1" customWidth="1"/>
    <col min="5634" max="5634" width="59.7109375" style="1" customWidth="1"/>
    <col min="5635" max="5635" width="15.85546875" style="1" customWidth="1"/>
    <col min="5636" max="5637" width="0" style="1" hidden="1" customWidth="1"/>
    <col min="5638" max="5640" width="25.28515625" style="1" customWidth="1"/>
    <col min="5641" max="5641" width="14" style="1" bestFit="1" customWidth="1"/>
    <col min="5642" max="5888" width="24.28515625" style="1"/>
    <col min="5889" max="5889" width="6.140625" style="1" customWidth="1"/>
    <col min="5890" max="5890" width="59.7109375" style="1" customWidth="1"/>
    <col min="5891" max="5891" width="15.85546875" style="1" customWidth="1"/>
    <col min="5892" max="5893" width="0" style="1" hidden="1" customWidth="1"/>
    <col min="5894" max="5896" width="25.28515625" style="1" customWidth="1"/>
    <col min="5897" max="5897" width="14" style="1" bestFit="1" customWidth="1"/>
    <col min="5898" max="6144" width="24.28515625" style="1"/>
    <col min="6145" max="6145" width="6.140625" style="1" customWidth="1"/>
    <col min="6146" max="6146" width="59.7109375" style="1" customWidth="1"/>
    <col min="6147" max="6147" width="15.85546875" style="1" customWidth="1"/>
    <col min="6148" max="6149" width="0" style="1" hidden="1" customWidth="1"/>
    <col min="6150" max="6152" width="25.28515625" style="1" customWidth="1"/>
    <col min="6153" max="6153" width="14" style="1" bestFit="1" customWidth="1"/>
    <col min="6154" max="6400" width="24.28515625" style="1"/>
    <col min="6401" max="6401" width="6.140625" style="1" customWidth="1"/>
    <col min="6402" max="6402" width="59.7109375" style="1" customWidth="1"/>
    <col min="6403" max="6403" width="15.85546875" style="1" customWidth="1"/>
    <col min="6404" max="6405" width="0" style="1" hidden="1" customWidth="1"/>
    <col min="6406" max="6408" width="25.28515625" style="1" customWidth="1"/>
    <col min="6409" max="6409" width="14" style="1" bestFit="1" customWidth="1"/>
    <col min="6410" max="6656" width="24.28515625" style="1"/>
    <col min="6657" max="6657" width="6.140625" style="1" customWidth="1"/>
    <col min="6658" max="6658" width="59.7109375" style="1" customWidth="1"/>
    <col min="6659" max="6659" width="15.85546875" style="1" customWidth="1"/>
    <col min="6660" max="6661" width="0" style="1" hidden="1" customWidth="1"/>
    <col min="6662" max="6664" width="25.28515625" style="1" customWidth="1"/>
    <col min="6665" max="6665" width="14" style="1" bestFit="1" customWidth="1"/>
    <col min="6666" max="6912" width="24.28515625" style="1"/>
    <col min="6913" max="6913" width="6.140625" style="1" customWidth="1"/>
    <col min="6914" max="6914" width="59.7109375" style="1" customWidth="1"/>
    <col min="6915" max="6915" width="15.85546875" style="1" customWidth="1"/>
    <col min="6916" max="6917" width="0" style="1" hidden="1" customWidth="1"/>
    <col min="6918" max="6920" width="25.28515625" style="1" customWidth="1"/>
    <col min="6921" max="6921" width="14" style="1" bestFit="1" customWidth="1"/>
    <col min="6922" max="7168" width="24.28515625" style="1"/>
    <col min="7169" max="7169" width="6.140625" style="1" customWidth="1"/>
    <col min="7170" max="7170" width="59.7109375" style="1" customWidth="1"/>
    <col min="7171" max="7171" width="15.85546875" style="1" customWidth="1"/>
    <col min="7172" max="7173" width="0" style="1" hidden="1" customWidth="1"/>
    <col min="7174" max="7176" width="25.28515625" style="1" customWidth="1"/>
    <col min="7177" max="7177" width="14" style="1" bestFit="1" customWidth="1"/>
    <col min="7178" max="7424" width="24.28515625" style="1"/>
    <col min="7425" max="7425" width="6.140625" style="1" customWidth="1"/>
    <col min="7426" max="7426" width="59.7109375" style="1" customWidth="1"/>
    <col min="7427" max="7427" width="15.85546875" style="1" customWidth="1"/>
    <col min="7428" max="7429" width="0" style="1" hidden="1" customWidth="1"/>
    <col min="7430" max="7432" width="25.28515625" style="1" customWidth="1"/>
    <col min="7433" max="7433" width="14" style="1" bestFit="1" customWidth="1"/>
    <col min="7434" max="7680" width="24.28515625" style="1"/>
    <col min="7681" max="7681" width="6.140625" style="1" customWidth="1"/>
    <col min="7682" max="7682" width="59.7109375" style="1" customWidth="1"/>
    <col min="7683" max="7683" width="15.85546875" style="1" customWidth="1"/>
    <col min="7684" max="7685" width="0" style="1" hidden="1" customWidth="1"/>
    <col min="7686" max="7688" width="25.28515625" style="1" customWidth="1"/>
    <col min="7689" max="7689" width="14" style="1" bestFit="1" customWidth="1"/>
    <col min="7690" max="7936" width="24.28515625" style="1"/>
    <col min="7937" max="7937" width="6.140625" style="1" customWidth="1"/>
    <col min="7938" max="7938" width="59.7109375" style="1" customWidth="1"/>
    <col min="7939" max="7939" width="15.85546875" style="1" customWidth="1"/>
    <col min="7940" max="7941" width="0" style="1" hidden="1" customWidth="1"/>
    <col min="7942" max="7944" width="25.28515625" style="1" customWidth="1"/>
    <col min="7945" max="7945" width="14" style="1" bestFit="1" customWidth="1"/>
    <col min="7946" max="8192" width="24.28515625" style="1"/>
    <col min="8193" max="8193" width="6.140625" style="1" customWidth="1"/>
    <col min="8194" max="8194" width="59.7109375" style="1" customWidth="1"/>
    <col min="8195" max="8195" width="15.85546875" style="1" customWidth="1"/>
    <col min="8196" max="8197" width="0" style="1" hidden="1" customWidth="1"/>
    <col min="8198" max="8200" width="25.28515625" style="1" customWidth="1"/>
    <col min="8201" max="8201" width="14" style="1" bestFit="1" customWidth="1"/>
    <col min="8202" max="8448" width="24.28515625" style="1"/>
    <col min="8449" max="8449" width="6.140625" style="1" customWidth="1"/>
    <col min="8450" max="8450" width="59.7109375" style="1" customWidth="1"/>
    <col min="8451" max="8451" width="15.85546875" style="1" customWidth="1"/>
    <col min="8452" max="8453" width="0" style="1" hidden="1" customWidth="1"/>
    <col min="8454" max="8456" width="25.28515625" style="1" customWidth="1"/>
    <col min="8457" max="8457" width="14" style="1" bestFit="1" customWidth="1"/>
    <col min="8458" max="8704" width="24.28515625" style="1"/>
    <col min="8705" max="8705" width="6.140625" style="1" customWidth="1"/>
    <col min="8706" max="8706" width="59.7109375" style="1" customWidth="1"/>
    <col min="8707" max="8707" width="15.85546875" style="1" customWidth="1"/>
    <col min="8708" max="8709" width="0" style="1" hidden="1" customWidth="1"/>
    <col min="8710" max="8712" width="25.28515625" style="1" customWidth="1"/>
    <col min="8713" max="8713" width="14" style="1" bestFit="1" customWidth="1"/>
    <col min="8714" max="8960" width="24.28515625" style="1"/>
    <col min="8961" max="8961" width="6.140625" style="1" customWidth="1"/>
    <col min="8962" max="8962" width="59.7109375" style="1" customWidth="1"/>
    <col min="8963" max="8963" width="15.85546875" style="1" customWidth="1"/>
    <col min="8964" max="8965" width="0" style="1" hidden="1" customWidth="1"/>
    <col min="8966" max="8968" width="25.28515625" style="1" customWidth="1"/>
    <col min="8969" max="8969" width="14" style="1" bestFit="1" customWidth="1"/>
    <col min="8970" max="9216" width="24.28515625" style="1"/>
    <col min="9217" max="9217" width="6.140625" style="1" customWidth="1"/>
    <col min="9218" max="9218" width="59.7109375" style="1" customWidth="1"/>
    <col min="9219" max="9219" width="15.85546875" style="1" customWidth="1"/>
    <col min="9220" max="9221" width="0" style="1" hidden="1" customWidth="1"/>
    <col min="9222" max="9224" width="25.28515625" style="1" customWidth="1"/>
    <col min="9225" max="9225" width="14" style="1" bestFit="1" customWidth="1"/>
    <col min="9226" max="9472" width="24.28515625" style="1"/>
    <col min="9473" max="9473" width="6.140625" style="1" customWidth="1"/>
    <col min="9474" max="9474" width="59.7109375" style="1" customWidth="1"/>
    <col min="9475" max="9475" width="15.85546875" style="1" customWidth="1"/>
    <col min="9476" max="9477" width="0" style="1" hidden="1" customWidth="1"/>
    <col min="9478" max="9480" width="25.28515625" style="1" customWidth="1"/>
    <col min="9481" max="9481" width="14" style="1" bestFit="1" customWidth="1"/>
    <col min="9482" max="9728" width="24.28515625" style="1"/>
    <col min="9729" max="9729" width="6.140625" style="1" customWidth="1"/>
    <col min="9730" max="9730" width="59.7109375" style="1" customWidth="1"/>
    <col min="9731" max="9731" width="15.85546875" style="1" customWidth="1"/>
    <col min="9732" max="9733" width="0" style="1" hidden="1" customWidth="1"/>
    <col min="9734" max="9736" width="25.28515625" style="1" customWidth="1"/>
    <col min="9737" max="9737" width="14" style="1" bestFit="1" customWidth="1"/>
    <col min="9738" max="9984" width="24.28515625" style="1"/>
    <col min="9985" max="9985" width="6.140625" style="1" customWidth="1"/>
    <col min="9986" max="9986" width="59.7109375" style="1" customWidth="1"/>
    <col min="9987" max="9987" width="15.85546875" style="1" customWidth="1"/>
    <col min="9988" max="9989" width="0" style="1" hidden="1" customWidth="1"/>
    <col min="9990" max="9992" width="25.28515625" style="1" customWidth="1"/>
    <col min="9993" max="9993" width="14" style="1" bestFit="1" customWidth="1"/>
    <col min="9994" max="10240" width="24.28515625" style="1"/>
    <col min="10241" max="10241" width="6.140625" style="1" customWidth="1"/>
    <col min="10242" max="10242" width="59.7109375" style="1" customWidth="1"/>
    <col min="10243" max="10243" width="15.85546875" style="1" customWidth="1"/>
    <col min="10244" max="10245" width="0" style="1" hidden="1" customWidth="1"/>
    <col min="10246" max="10248" width="25.28515625" style="1" customWidth="1"/>
    <col min="10249" max="10249" width="14" style="1" bestFit="1" customWidth="1"/>
    <col min="10250" max="10496" width="24.28515625" style="1"/>
    <col min="10497" max="10497" width="6.140625" style="1" customWidth="1"/>
    <col min="10498" max="10498" width="59.7109375" style="1" customWidth="1"/>
    <col min="10499" max="10499" width="15.85546875" style="1" customWidth="1"/>
    <col min="10500" max="10501" width="0" style="1" hidden="1" customWidth="1"/>
    <col min="10502" max="10504" width="25.28515625" style="1" customWidth="1"/>
    <col min="10505" max="10505" width="14" style="1" bestFit="1" customWidth="1"/>
    <col min="10506" max="10752" width="24.28515625" style="1"/>
    <col min="10753" max="10753" width="6.140625" style="1" customWidth="1"/>
    <col min="10754" max="10754" width="59.7109375" style="1" customWidth="1"/>
    <col min="10755" max="10755" width="15.85546875" style="1" customWidth="1"/>
    <col min="10756" max="10757" width="0" style="1" hidden="1" customWidth="1"/>
    <col min="10758" max="10760" width="25.28515625" style="1" customWidth="1"/>
    <col min="10761" max="10761" width="14" style="1" bestFit="1" customWidth="1"/>
    <col min="10762" max="11008" width="24.28515625" style="1"/>
    <col min="11009" max="11009" width="6.140625" style="1" customWidth="1"/>
    <col min="11010" max="11010" width="59.7109375" style="1" customWidth="1"/>
    <col min="11011" max="11011" width="15.85546875" style="1" customWidth="1"/>
    <col min="11012" max="11013" width="0" style="1" hidden="1" customWidth="1"/>
    <col min="11014" max="11016" width="25.28515625" style="1" customWidth="1"/>
    <col min="11017" max="11017" width="14" style="1" bestFit="1" customWidth="1"/>
    <col min="11018" max="11264" width="24.28515625" style="1"/>
    <col min="11265" max="11265" width="6.140625" style="1" customWidth="1"/>
    <col min="11266" max="11266" width="59.7109375" style="1" customWidth="1"/>
    <col min="11267" max="11267" width="15.85546875" style="1" customWidth="1"/>
    <col min="11268" max="11269" width="0" style="1" hidden="1" customWidth="1"/>
    <col min="11270" max="11272" width="25.28515625" style="1" customWidth="1"/>
    <col min="11273" max="11273" width="14" style="1" bestFit="1" customWidth="1"/>
    <col min="11274" max="11520" width="24.28515625" style="1"/>
    <col min="11521" max="11521" width="6.140625" style="1" customWidth="1"/>
    <col min="11522" max="11522" width="59.7109375" style="1" customWidth="1"/>
    <col min="11523" max="11523" width="15.85546875" style="1" customWidth="1"/>
    <col min="11524" max="11525" width="0" style="1" hidden="1" customWidth="1"/>
    <col min="11526" max="11528" width="25.28515625" style="1" customWidth="1"/>
    <col min="11529" max="11529" width="14" style="1" bestFit="1" customWidth="1"/>
    <col min="11530" max="11776" width="24.28515625" style="1"/>
    <col min="11777" max="11777" width="6.140625" style="1" customWidth="1"/>
    <col min="11778" max="11778" width="59.7109375" style="1" customWidth="1"/>
    <col min="11779" max="11779" width="15.85546875" style="1" customWidth="1"/>
    <col min="11780" max="11781" width="0" style="1" hidden="1" customWidth="1"/>
    <col min="11782" max="11784" width="25.28515625" style="1" customWidth="1"/>
    <col min="11785" max="11785" width="14" style="1" bestFit="1" customWidth="1"/>
    <col min="11786" max="12032" width="24.28515625" style="1"/>
    <col min="12033" max="12033" width="6.140625" style="1" customWidth="1"/>
    <col min="12034" max="12034" width="59.7109375" style="1" customWidth="1"/>
    <col min="12035" max="12035" width="15.85546875" style="1" customWidth="1"/>
    <col min="12036" max="12037" width="0" style="1" hidden="1" customWidth="1"/>
    <col min="12038" max="12040" width="25.28515625" style="1" customWidth="1"/>
    <col min="12041" max="12041" width="14" style="1" bestFit="1" customWidth="1"/>
    <col min="12042" max="12288" width="24.28515625" style="1"/>
    <col min="12289" max="12289" width="6.140625" style="1" customWidth="1"/>
    <col min="12290" max="12290" width="59.7109375" style="1" customWidth="1"/>
    <col min="12291" max="12291" width="15.85546875" style="1" customWidth="1"/>
    <col min="12292" max="12293" width="0" style="1" hidden="1" customWidth="1"/>
    <col min="12294" max="12296" width="25.28515625" style="1" customWidth="1"/>
    <col min="12297" max="12297" width="14" style="1" bestFit="1" customWidth="1"/>
    <col min="12298" max="12544" width="24.28515625" style="1"/>
    <col min="12545" max="12545" width="6.140625" style="1" customWidth="1"/>
    <col min="12546" max="12546" width="59.7109375" style="1" customWidth="1"/>
    <col min="12547" max="12547" width="15.85546875" style="1" customWidth="1"/>
    <col min="12548" max="12549" width="0" style="1" hidden="1" customWidth="1"/>
    <col min="12550" max="12552" width="25.28515625" style="1" customWidth="1"/>
    <col min="12553" max="12553" width="14" style="1" bestFit="1" customWidth="1"/>
    <col min="12554" max="12800" width="24.28515625" style="1"/>
    <col min="12801" max="12801" width="6.140625" style="1" customWidth="1"/>
    <col min="12802" max="12802" width="59.7109375" style="1" customWidth="1"/>
    <col min="12803" max="12803" width="15.85546875" style="1" customWidth="1"/>
    <col min="12804" max="12805" width="0" style="1" hidden="1" customWidth="1"/>
    <col min="12806" max="12808" width="25.28515625" style="1" customWidth="1"/>
    <col min="12809" max="12809" width="14" style="1" bestFit="1" customWidth="1"/>
    <col min="12810" max="13056" width="24.28515625" style="1"/>
    <col min="13057" max="13057" width="6.140625" style="1" customWidth="1"/>
    <col min="13058" max="13058" width="59.7109375" style="1" customWidth="1"/>
    <col min="13059" max="13059" width="15.85546875" style="1" customWidth="1"/>
    <col min="13060" max="13061" width="0" style="1" hidden="1" customWidth="1"/>
    <col min="13062" max="13064" width="25.28515625" style="1" customWidth="1"/>
    <col min="13065" max="13065" width="14" style="1" bestFit="1" customWidth="1"/>
    <col min="13066" max="13312" width="24.28515625" style="1"/>
    <col min="13313" max="13313" width="6.140625" style="1" customWidth="1"/>
    <col min="13314" max="13314" width="59.7109375" style="1" customWidth="1"/>
    <col min="13315" max="13315" width="15.85546875" style="1" customWidth="1"/>
    <col min="13316" max="13317" width="0" style="1" hidden="1" customWidth="1"/>
    <col min="13318" max="13320" width="25.28515625" style="1" customWidth="1"/>
    <col min="13321" max="13321" width="14" style="1" bestFit="1" customWidth="1"/>
    <col min="13322" max="13568" width="24.28515625" style="1"/>
    <col min="13569" max="13569" width="6.140625" style="1" customWidth="1"/>
    <col min="13570" max="13570" width="59.7109375" style="1" customWidth="1"/>
    <col min="13571" max="13571" width="15.85546875" style="1" customWidth="1"/>
    <col min="13572" max="13573" width="0" style="1" hidden="1" customWidth="1"/>
    <col min="13574" max="13576" width="25.28515625" style="1" customWidth="1"/>
    <col min="13577" max="13577" width="14" style="1" bestFit="1" customWidth="1"/>
    <col min="13578" max="13824" width="24.28515625" style="1"/>
    <col min="13825" max="13825" width="6.140625" style="1" customWidth="1"/>
    <col min="13826" max="13826" width="59.7109375" style="1" customWidth="1"/>
    <col min="13827" max="13827" width="15.85546875" style="1" customWidth="1"/>
    <col min="13828" max="13829" width="0" style="1" hidden="1" customWidth="1"/>
    <col min="13830" max="13832" width="25.28515625" style="1" customWidth="1"/>
    <col min="13833" max="13833" width="14" style="1" bestFit="1" customWidth="1"/>
    <col min="13834" max="14080" width="24.28515625" style="1"/>
    <col min="14081" max="14081" width="6.140625" style="1" customWidth="1"/>
    <col min="14082" max="14082" width="59.7109375" style="1" customWidth="1"/>
    <col min="14083" max="14083" width="15.85546875" style="1" customWidth="1"/>
    <col min="14084" max="14085" width="0" style="1" hidden="1" customWidth="1"/>
    <col min="14086" max="14088" width="25.28515625" style="1" customWidth="1"/>
    <col min="14089" max="14089" width="14" style="1" bestFit="1" customWidth="1"/>
    <col min="14090" max="14336" width="24.28515625" style="1"/>
    <col min="14337" max="14337" width="6.140625" style="1" customWidth="1"/>
    <col min="14338" max="14338" width="59.7109375" style="1" customWidth="1"/>
    <col min="14339" max="14339" width="15.85546875" style="1" customWidth="1"/>
    <col min="14340" max="14341" width="0" style="1" hidden="1" customWidth="1"/>
    <col min="14342" max="14344" width="25.28515625" style="1" customWidth="1"/>
    <col min="14345" max="14345" width="14" style="1" bestFit="1" customWidth="1"/>
    <col min="14346" max="14592" width="24.28515625" style="1"/>
    <col min="14593" max="14593" width="6.140625" style="1" customWidth="1"/>
    <col min="14594" max="14594" width="59.7109375" style="1" customWidth="1"/>
    <col min="14595" max="14595" width="15.85546875" style="1" customWidth="1"/>
    <col min="14596" max="14597" width="0" style="1" hidden="1" customWidth="1"/>
    <col min="14598" max="14600" width="25.28515625" style="1" customWidth="1"/>
    <col min="14601" max="14601" width="14" style="1" bestFit="1" customWidth="1"/>
    <col min="14602" max="14848" width="24.28515625" style="1"/>
    <col min="14849" max="14849" width="6.140625" style="1" customWidth="1"/>
    <col min="14850" max="14850" width="59.7109375" style="1" customWidth="1"/>
    <col min="14851" max="14851" width="15.85546875" style="1" customWidth="1"/>
    <col min="14852" max="14853" width="0" style="1" hidden="1" customWidth="1"/>
    <col min="14854" max="14856" width="25.28515625" style="1" customWidth="1"/>
    <col min="14857" max="14857" width="14" style="1" bestFit="1" customWidth="1"/>
    <col min="14858" max="15104" width="24.28515625" style="1"/>
    <col min="15105" max="15105" width="6.140625" style="1" customWidth="1"/>
    <col min="15106" max="15106" width="59.7109375" style="1" customWidth="1"/>
    <col min="15107" max="15107" width="15.85546875" style="1" customWidth="1"/>
    <col min="15108" max="15109" width="0" style="1" hidden="1" customWidth="1"/>
    <col min="15110" max="15112" width="25.28515625" style="1" customWidth="1"/>
    <col min="15113" max="15113" width="14" style="1" bestFit="1" customWidth="1"/>
    <col min="15114" max="15360" width="24.28515625" style="1"/>
    <col min="15361" max="15361" width="6.140625" style="1" customWidth="1"/>
    <col min="15362" max="15362" width="59.7109375" style="1" customWidth="1"/>
    <col min="15363" max="15363" width="15.85546875" style="1" customWidth="1"/>
    <col min="15364" max="15365" width="0" style="1" hidden="1" customWidth="1"/>
    <col min="15366" max="15368" width="25.28515625" style="1" customWidth="1"/>
    <col min="15369" max="15369" width="14" style="1" bestFit="1" customWidth="1"/>
    <col min="15370" max="15616" width="24.28515625" style="1"/>
    <col min="15617" max="15617" width="6.140625" style="1" customWidth="1"/>
    <col min="15618" max="15618" width="59.7109375" style="1" customWidth="1"/>
    <col min="15619" max="15619" width="15.85546875" style="1" customWidth="1"/>
    <col min="15620" max="15621" width="0" style="1" hidden="1" customWidth="1"/>
    <col min="15622" max="15624" width="25.28515625" style="1" customWidth="1"/>
    <col min="15625" max="15625" width="14" style="1" bestFit="1" customWidth="1"/>
    <col min="15626" max="15872" width="24.28515625" style="1"/>
    <col min="15873" max="15873" width="6.140625" style="1" customWidth="1"/>
    <col min="15874" max="15874" width="59.7109375" style="1" customWidth="1"/>
    <col min="15875" max="15875" width="15.85546875" style="1" customWidth="1"/>
    <col min="15876" max="15877" width="0" style="1" hidden="1" customWidth="1"/>
    <col min="15878" max="15880" width="25.28515625" style="1" customWidth="1"/>
    <col min="15881" max="15881" width="14" style="1" bestFit="1" customWidth="1"/>
    <col min="15882" max="16128" width="24.28515625" style="1"/>
    <col min="16129" max="16129" width="6.140625" style="1" customWidth="1"/>
    <col min="16130" max="16130" width="59.7109375" style="1" customWidth="1"/>
    <col min="16131" max="16131" width="15.85546875" style="1" customWidth="1"/>
    <col min="16132" max="16133" width="0" style="1" hidden="1" customWidth="1"/>
    <col min="16134" max="16136" width="25.28515625" style="1" customWidth="1"/>
    <col min="16137" max="16137" width="14" style="1" bestFit="1" customWidth="1"/>
    <col min="16138" max="16384" width="24.28515625" style="1"/>
  </cols>
  <sheetData>
    <row r="1" spans="1:8" ht="15.75">
      <c r="G1" s="2" t="s">
        <v>0</v>
      </c>
    </row>
    <row r="2" spans="1:8" ht="15.75">
      <c r="G2" s="2" t="s">
        <v>1</v>
      </c>
    </row>
    <row r="3" spans="1:8" ht="15.75">
      <c r="G3" s="2" t="s">
        <v>2</v>
      </c>
    </row>
    <row r="4" spans="1:8" ht="15.75">
      <c r="G4" s="2" t="s">
        <v>3</v>
      </c>
    </row>
    <row r="7" spans="1:8" ht="121.5" customHeight="1" thickBot="1">
      <c r="A7" s="3" t="s">
        <v>83</v>
      </c>
      <c r="B7" s="3"/>
      <c r="C7" s="3"/>
      <c r="D7" s="3"/>
      <c r="E7" s="3"/>
      <c r="F7" s="3"/>
      <c r="G7" s="3"/>
      <c r="H7" s="3"/>
    </row>
    <row r="8" spans="1:8" ht="46.5" customHeight="1">
      <c r="A8" s="4" t="s">
        <v>4</v>
      </c>
      <c r="B8" s="5" t="s">
        <v>5</v>
      </c>
      <c r="C8" s="6" t="s">
        <v>6</v>
      </c>
      <c r="D8" s="7" t="s">
        <v>7</v>
      </c>
      <c r="E8" s="8" t="s">
        <v>8</v>
      </c>
      <c r="F8" s="9" t="s">
        <v>9</v>
      </c>
      <c r="G8" s="9" t="s">
        <v>10</v>
      </c>
      <c r="H8" s="9" t="s">
        <v>11</v>
      </c>
    </row>
    <row r="9" spans="1:8" s="16" customFormat="1" ht="27" customHeight="1" thickBot="1">
      <c r="A9" s="10"/>
      <c r="B9" s="11"/>
      <c r="C9" s="12"/>
      <c r="D9" s="13"/>
      <c r="E9" s="14"/>
      <c r="F9" s="15"/>
      <c r="G9" s="15"/>
      <c r="H9" s="15"/>
    </row>
    <row r="10" spans="1:8" s="21" customFormat="1" ht="16.5" customHeight="1" thickBot="1">
      <c r="A10" s="17">
        <v>1</v>
      </c>
      <c r="B10" s="18">
        <v>2</v>
      </c>
      <c r="C10" s="19">
        <v>3</v>
      </c>
      <c r="D10" s="19" t="s">
        <v>12</v>
      </c>
      <c r="E10" s="19" t="s">
        <v>13</v>
      </c>
      <c r="F10" s="20" t="s">
        <v>12</v>
      </c>
      <c r="G10" s="20" t="s">
        <v>14</v>
      </c>
      <c r="H10" s="20" t="s">
        <v>15</v>
      </c>
    </row>
    <row r="11" spans="1:8" s="28" customFormat="1" ht="17.45" customHeight="1">
      <c r="A11" s="22">
        <v>1</v>
      </c>
      <c r="B11" s="23" t="s">
        <v>16</v>
      </c>
      <c r="C11" s="24" t="s">
        <v>17</v>
      </c>
      <c r="D11" s="25">
        <v>19.5</v>
      </c>
      <c r="E11" s="26">
        <v>19.5</v>
      </c>
      <c r="F11" s="27">
        <f>[1]динамика!AF5</f>
        <v>19.5</v>
      </c>
      <c r="G11" s="27">
        <v>19.5</v>
      </c>
      <c r="H11" s="27">
        <v>19.5</v>
      </c>
    </row>
    <row r="12" spans="1:8" s="28" customFormat="1" ht="17.45" customHeight="1">
      <c r="A12" s="29">
        <v>2</v>
      </c>
      <c r="B12" s="30" t="s">
        <v>18</v>
      </c>
      <c r="C12" s="31" t="s">
        <v>17</v>
      </c>
      <c r="D12" s="32">
        <v>17.98</v>
      </c>
      <c r="E12" s="32">
        <v>17.98</v>
      </c>
      <c r="F12" s="33">
        <f>[1]динамика!AF6</f>
        <v>17.981999999999999</v>
      </c>
      <c r="G12" s="33">
        <v>17.981999999999999</v>
      </c>
      <c r="H12" s="33">
        <v>17.981999999999999</v>
      </c>
    </row>
    <row r="13" spans="1:8" s="28" customFormat="1" ht="17.45" customHeight="1">
      <c r="A13" s="29"/>
      <c r="B13" s="30" t="s">
        <v>19</v>
      </c>
      <c r="C13" s="31" t="s">
        <v>17</v>
      </c>
      <c r="D13" s="32"/>
      <c r="E13" s="32">
        <v>5.6790000000000003</v>
      </c>
      <c r="F13" s="33">
        <f>[1]динамика!AF7</f>
        <v>5.6790000000000003</v>
      </c>
      <c r="G13" s="33">
        <v>5.6790000000000003</v>
      </c>
      <c r="H13" s="33">
        <v>5.6790000000000003</v>
      </c>
    </row>
    <row r="14" spans="1:8" s="28" customFormat="1" ht="16.899999999999999" customHeight="1">
      <c r="A14" s="29">
        <v>3</v>
      </c>
      <c r="B14" s="30" t="s">
        <v>20</v>
      </c>
      <c r="C14" s="31" t="s">
        <v>21</v>
      </c>
      <c r="D14" s="34">
        <f>D15+D17</f>
        <v>51055.149999999994</v>
      </c>
      <c r="E14" s="34">
        <f>E15+E17</f>
        <v>56141.415000000001</v>
      </c>
      <c r="F14" s="35">
        <f>[1]динамика!AF8</f>
        <v>55639.695364302213</v>
      </c>
      <c r="G14" s="35">
        <v>55639.695364302213</v>
      </c>
      <c r="H14" s="35">
        <v>55639.695364302213</v>
      </c>
    </row>
    <row r="15" spans="1:8" s="28" customFormat="1" ht="17.45" customHeight="1">
      <c r="A15" s="29">
        <v>4</v>
      </c>
      <c r="B15" s="30" t="s">
        <v>22</v>
      </c>
      <c r="C15" s="31" t="s">
        <v>21</v>
      </c>
      <c r="D15" s="34">
        <v>1144.45</v>
      </c>
      <c r="E15" s="34">
        <v>1183.923</v>
      </c>
      <c r="F15" s="35">
        <f>[1]динамика!AF9</f>
        <v>1135.0497854317653</v>
      </c>
      <c r="G15" s="35">
        <v>1135.0497854317653</v>
      </c>
      <c r="H15" s="35">
        <v>1135.0497854317653</v>
      </c>
    </row>
    <row r="16" spans="1:8" s="28" customFormat="1" ht="15.75">
      <c r="A16" s="29"/>
      <c r="B16" s="30" t="s">
        <v>23</v>
      </c>
      <c r="C16" s="36" t="s">
        <v>24</v>
      </c>
      <c r="D16" s="37">
        <f>D15/D14*100</f>
        <v>2.241595607886766</v>
      </c>
      <c r="E16" s="37">
        <f>E15/E14*100</f>
        <v>2.1088228716714745</v>
      </c>
      <c r="F16" s="35">
        <f>[1]динамика!AF10</f>
        <v>2.04</v>
      </c>
      <c r="G16" s="35">
        <v>2.04</v>
      </c>
      <c r="H16" s="35">
        <v>2.04</v>
      </c>
    </row>
    <row r="17" spans="1:12" s="28" customFormat="1" ht="15.75">
      <c r="A17" s="29">
        <v>5</v>
      </c>
      <c r="B17" s="38" t="s">
        <v>25</v>
      </c>
      <c r="C17" s="36" t="s">
        <v>21</v>
      </c>
      <c r="D17" s="39">
        <f>D18</f>
        <v>49910.7</v>
      </c>
      <c r="E17" s="37">
        <f>E18</f>
        <v>54957.491999999998</v>
      </c>
      <c r="F17" s="35">
        <f>[1]динамика!AF11</f>
        <v>54504.645578870448</v>
      </c>
      <c r="G17" s="35">
        <v>54504.645578870448</v>
      </c>
      <c r="H17" s="35">
        <v>54504.645578870448</v>
      </c>
      <c r="I17" s="16"/>
      <c r="J17" s="16"/>
      <c r="K17" s="16"/>
      <c r="L17" s="16"/>
    </row>
    <row r="18" spans="1:12" s="28" customFormat="1" ht="18" customHeight="1">
      <c r="A18" s="29">
        <v>6</v>
      </c>
      <c r="B18" s="38" t="s">
        <v>26</v>
      </c>
      <c r="C18" s="36" t="s">
        <v>21</v>
      </c>
      <c r="D18" s="39">
        <f>D19+D23</f>
        <v>49910.7</v>
      </c>
      <c r="E18" s="37">
        <f>E19+E23</f>
        <v>54957.491999999998</v>
      </c>
      <c r="F18" s="35">
        <f>[1]динамика!AF12</f>
        <v>54504.645578870448</v>
      </c>
      <c r="G18" s="35">
        <v>54504.645578870448</v>
      </c>
      <c r="H18" s="35">
        <v>54504.645578870448</v>
      </c>
      <c r="I18" s="16"/>
      <c r="J18" s="16"/>
      <c r="K18" s="16"/>
      <c r="L18" s="16"/>
    </row>
    <row r="19" spans="1:12" s="28" customFormat="1" ht="17.45" customHeight="1">
      <c r="A19" s="29">
        <v>7</v>
      </c>
      <c r="B19" s="38" t="s">
        <v>27</v>
      </c>
      <c r="C19" s="36" t="s">
        <v>21</v>
      </c>
      <c r="D19" s="37">
        <f>D21+D22</f>
        <v>2131.1</v>
      </c>
      <c r="E19" s="37">
        <f>E21+E22</f>
        <v>2747.2019999999998</v>
      </c>
      <c r="F19" s="35">
        <f>[1]динамика!AF13</f>
        <v>2294.6455788704461</v>
      </c>
      <c r="G19" s="35">
        <v>2294.6455788704461</v>
      </c>
      <c r="H19" s="35">
        <v>2294.6455788704461</v>
      </c>
      <c r="I19" s="16"/>
      <c r="J19" s="16"/>
      <c r="K19" s="16"/>
      <c r="L19" s="16"/>
    </row>
    <row r="20" spans="1:12" s="28" customFormat="1" ht="17.45" customHeight="1">
      <c r="A20" s="29"/>
      <c r="B20" s="30" t="s">
        <v>28</v>
      </c>
      <c r="C20" s="36" t="s">
        <v>24</v>
      </c>
      <c r="D20" s="37">
        <f>D19/D18*100</f>
        <v>4.2698259090736057</v>
      </c>
      <c r="E20" s="37">
        <f>E19/E18*100</f>
        <v>4.9987761450249586</v>
      </c>
      <c r="F20" s="35">
        <f>[1]динамика!AF14</f>
        <v>4.21</v>
      </c>
      <c r="G20" s="35">
        <v>4.21</v>
      </c>
      <c r="H20" s="35">
        <v>4.21</v>
      </c>
      <c r="I20" s="16"/>
      <c r="J20" s="16"/>
      <c r="K20" s="16"/>
      <c r="L20" s="16"/>
    </row>
    <row r="21" spans="1:12" s="28" customFormat="1" ht="17.45" customHeight="1">
      <c r="A21" s="40" t="s">
        <v>29</v>
      </c>
      <c r="B21" s="38" t="s">
        <v>30</v>
      </c>
      <c r="C21" s="36" t="s">
        <v>21</v>
      </c>
      <c r="D21" s="37">
        <v>1957.1</v>
      </c>
      <c r="E21" s="37">
        <v>2526.5039999999999</v>
      </c>
      <c r="F21" s="35">
        <f>[1]динамика!AF15</f>
        <v>2108.305578870446</v>
      </c>
      <c r="G21" s="35">
        <v>2108.305578870446</v>
      </c>
      <c r="H21" s="35">
        <v>2108.305578870446</v>
      </c>
      <c r="I21" s="16"/>
      <c r="J21" s="16"/>
      <c r="K21" s="16"/>
      <c r="L21" s="16"/>
    </row>
    <row r="22" spans="1:12" s="28" customFormat="1" ht="17.45" customHeight="1">
      <c r="A22" s="40" t="s">
        <v>31</v>
      </c>
      <c r="B22" s="38" t="s">
        <v>32</v>
      </c>
      <c r="C22" s="36" t="s">
        <v>21</v>
      </c>
      <c r="D22" s="37">
        <v>174</v>
      </c>
      <c r="E22" s="37">
        <v>220.69800000000001</v>
      </c>
      <c r="F22" s="35">
        <f>[1]динамика!AF16</f>
        <v>186.34</v>
      </c>
      <c r="G22" s="35">
        <v>186.34</v>
      </c>
      <c r="H22" s="35">
        <v>186.34</v>
      </c>
      <c r="I22" s="16"/>
      <c r="J22" s="16"/>
      <c r="K22" s="16"/>
      <c r="L22" s="16"/>
    </row>
    <row r="23" spans="1:12" s="28" customFormat="1" ht="15.75">
      <c r="A23" s="29">
        <v>8</v>
      </c>
      <c r="B23" s="38" t="s">
        <v>33</v>
      </c>
      <c r="C23" s="36" t="s">
        <v>21</v>
      </c>
      <c r="D23" s="41">
        <f>D28+D33</f>
        <v>47779.6</v>
      </c>
      <c r="E23" s="42">
        <f>E28+E33</f>
        <v>52210.29</v>
      </c>
      <c r="F23" s="35">
        <f>[1]динамика!AF17</f>
        <v>52210</v>
      </c>
      <c r="G23" s="35">
        <v>52210</v>
      </c>
      <c r="H23" s="35">
        <v>52210</v>
      </c>
      <c r="I23" s="16"/>
      <c r="J23" s="16"/>
      <c r="K23" s="16"/>
      <c r="L23" s="16"/>
    </row>
    <row r="24" spans="1:12" s="28" customFormat="1" ht="15.75" hidden="1">
      <c r="A24" s="29"/>
      <c r="B24" s="43" t="s">
        <v>34</v>
      </c>
      <c r="C24" s="44" t="s">
        <v>21</v>
      </c>
      <c r="D24" s="45"/>
      <c r="E24" s="34">
        <f>E23-E25</f>
        <v>33459.979999999996</v>
      </c>
      <c r="F24" s="35">
        <f>[1]динамика!AF18</f>
        <v>0</v>
      </c>
      <c r="G24" s="35">
        <v>0</v>
      </c>
      <c r="H24" s="35">
        <v>0</v>
      </c>
      <c r="I24" s="16"/>
      <c r="J24" s="16"/>
      <c r="K24" s="16"/>
      <c r="L24" s="16"/>
    </row>
    <row r="25" spans="1:12" s="28" customFormat="1" ht="15.75" hidden="1">
      <c r="A25" s="29"/>
      <c r="B25" s="43" t="s">
        <v>35</v>
      </c>
      <c r="C25" s="44" t="s">
        <v>21</v>
      </c>
      <c r="D25" s="45"/>
      <c r="E25" s="34">
        <f>E26</f>
        <v>18750.310000000001</v>
      </c>
      <c r="F25" s="35">
        <f>[1]динамика!AF19</f>
        <v>0</v>
      </c>
      <c r="G25" s="35">
        <v>0</v>
      </c>
      <c r="H25" s="35">
        <v>0</v>
      </c>
      <c r="I25" s="16"/>
      <c r="J25" s="16"/>
      <c r="K25" s="16"/>
      <c r="L25" s="16"/>
    </row>
    <row r="26" spans="1:12" s="28" customFormat="1" ht="15.75" hidden="1">
      <c r="A26" s="29"/>
      <c r="B26" s="43" t="s">
        <v>36</v>
      </c>
      <c r="C26" s="44" t="s">
        <v>21</v>
      </c>
      <c r="D26" s="45"/>
      <c r="E26" s="34">
        <v>18750.310000000001</v>
      </c>
      <c r="F26" s="35">
        <f>[1]динамика!AF20</f>
        <v>0</v>
      </c>
      <c r="G26" s="35">
        <v>0</v>
      </c>
      <c r="H26" s="35">
        <v>0</v>
      </c>
      <c r="I26" s="16"/>
      <c r="J26" s="16"/>
      <c r="K26" s="16"/>
      <c r="L26" s="16"/>
    </row>
    <row r="27" spans="1:12" s="28" customFormat="1" ht="15.75" hidden="1">
      <c r="A27" s="29"/>
      <c r="B27" s="43" t="s">
        <v>37</v>
      </c>
      <c r="C27" s="44" t="s">
        <v>21</v>
      </c>
      <c r="D27" s="45"/>
      <c r="E27" s="34">
        <v>0</v>
      </c>
      <c r="F27" s="35">
        <f>[1]динамика!AF21</f>
        <v>0</v>
      </c>
      <c r="G27" s="35">
        <v>0</v>
      </c>
      <c r="H27" s="35">
        <v>0</v>
      </c>
      <c r="I27" s="16"/>
      <c r="J27" s="16"/>
      <c r="K27" s="16"/>
      <c r="L27" s="16"/>
    </row>
    <row r="28" spans="1:12" s="28" customFormat="1" ht="33.75" customHeight="1">
      <c r="A28" s="40" t="s">
        <v>38</v>
      </c>
      <c r="B28" s="38" t="s">
        <v>39</v>
      </c>
      <c r="C28" s="36" t="s">
        <v>21</v>
      </c>
      <c r="D28" s="45">
        <v>14303.06</v>
      </c>
      <c r="E28" s="45">
        <v>11386.81</v>
      </c>
      <c r="F28" s="35">
        <f>[1]динамика!AF22</f>
        <v>11387</v>
      </c>
      <c r="G28" s="35">
        <v>11387</v>
      </c>
      <c r="H28" s="35">
        <v>11387</v>
      </c>
      <c r="I28" s="16"/>
      <c r="J28" s="16"/>
      <c r="K28" s="16"/>
      <c r="L28" s="16"/>
    </row>
    <row r="29" spans="1:12" s="28" customFormat="1" ht="18" hidden="1" customHeight="1">
      <c r="A29" s="40"/>
      <c r="B29" s="43" t="s">
        <v>34</v>
      </c>
      <c r="C29" s="44" t="s">
        <v>21</v>
      </c>
      <c r="D29" s="41"/>
      <c r="E29" s="37"/>
      <c r="F29" s="35">
        <f>[1]динамика!AF23</f>
        <v>0</v>
      </c>
      <c r="G29" s="35">
        <v>0</v>
      </c>
      <c r="H29" s="35">
        <v>0</v>
      </c>
      <c r="I29" s="16"/>
      <c r="J29" s="16"/>
      <c r="K29" s="16"/>
      <c r="L29" s="16"/>
    </row>
    <row r="30" spans="1:12" s="28" customFormat="1" ht="18" hidden="1" customHeight="1">
      <c r="A30" s="40"/>
      <c r="B30" s="43" t="s">
        <v>35</v>
      </c>
      <c r="C30" s="44" t="s">
        <v>21</v>
      </c>
      <c r="D30" s="41"/>
      <c r="E30" s="37"/>
      <c r="F30" s="35">
        <f>[1]динамика!AF24</f>
        <v>0</v>
      </c>
      <c r="G30" s="35">
        <v>0</v>
      </c>
      <c r="H30" s="35">
        <v>0</v>
      </c>
      <c r="I30" s="16"/>
      <c r="J30" s="16"/>
      <c r="K30" s="16"/>
      <c r="L30" s="16"/>
    </row>
    <row r="31" spans="1:12" s="28" customFormat="1" ht="18" hidden="1" customHeight="1">
      <c r="A31" s="40"/>
      <c r="B31" s="43" t="s">
        <v>36</v>
      </c>
      <c r="C31" s="44" t="s">
        <v>21</v>
      </c>
      <c r="D31" s="41"/>
      <c r="E31" s="37"/>
      <c r="F31" s="35">
        <f>[1]динамика!AF25</f>
        <v>0</v>
      </c>
      <c r="G31" s="35">
        <v>0</v>
      </c>
      <c r="H31" s="35">
        <v>0</v>
      </c>
      <c r="I31" s="16"/>
      <c r="J31" s="16"/>
      <c r="K31" s="16"/>
      <c r="L31" s="16"/>
    </row>
    <row r="32" spans="1:12" s="28" customFormat="1" ht="18" hidden="1" customHeight="1">
      <c r="A32" s="40"/>
      <c r="B32" s="43" t="s">
        <v>37</v>
      </c>
      <c r="C32" s="44" t="s">
        <v>21</v>
      </c>
      <c r="D32" s="41"/>
      <c r="E32" s="37"/>
      <c r="F32" s="35">
        <f>[1]динамика!AF26</f>
        <v>0</v>
      </c>
      <c r="G32" s="35">
        <v>0</v>
      </c>
      <c r="H32" s="35">
        <v>0</v>
      </c>
      <c r="I32" s="16"/>
      <c r="J32" s="16"/>
      <c r="K32" s="16"/>
      <c r="L32" s="16"/>
    </row>
    <row r="33" spans="1:12" s="28" customFormat="1" ht="18" customHeight="1" thickBot="1">
      <c r="A33" s="40" t="s">
        <v>40</v>
      </c>
      <c r="B33" s="46" t="s">
        <v>41</v>
      </c>
      <c r="C33" s="36" t="s">
        <v>21</v>
      </c>
      <c r="D33" s="41">
        <v>33476.54</v>
      </c>
      <c r="E33" s="37">
        <v>40823.480000000003</v>
      </c>
      <c r="F33" s="35">
        <f>[1]динамика!AF27</f>
        <v>40823</v>
      </c>
      <c r="G33" s="35">
        <v>40823</v>
      </c>
      <c r="H33" s="35">
        <v>40823</v>
      </c>
      <c r="I33" s="16"/>
      <c r="J33" s="16"/>
      <c r="K33" s="16"/>
      <c r="L33" s="16"/>
    </row>
    <row r="34" spans="1:12" s="28" customFormat="1" ht="18" hidden="1" customHeight="1">
      <c r="A34" s="40"/>
      <c r="B34" s="43" t="s">
        <v>34</v>
      </c>
      <c r="C34" s="44" t="s">
        <v>21</v>
      </c>
      <c r="D34" s="41"/>
      <c r="E34" s="37"/>
      <c r="F34" s="33">
        <f>[1]динамика!AF28</f>
        <v>0</v>
      </c>
      <c r="G34" s="33">
        <v>0</v>
      </c>
      <c r="H34" s="33">
        <v>0</v>
      </c>
      <c r="I34" s="16"/>
      <c r="J34" s="16"/>
      <c r="K34" s="16"/>
      <c r="L34" s="16"/>
    </row>
    <row r="35" spans="1:12" s="28" customFormat="1" ht="18" hidden="1" customHeight="1">
      <c r="A35" s="40"/>
      <c r="B35" s="43" t="s">
        <v>35</v>
      </c>
      <c r="C35" s="44" t="s">
        <v>21</v>
      </c>
      <c r="D35" s="41"/>
      <c r="E35" s="37"/>
      <c r="F35" s="33">
        <f>[1]динамика!AF29</f>
        <v>0</v>
      </c>
      <c r="G35" s="33">
        <v>0</v>
      </c>
      <c r="H35" s="33">
        <v>0</v>
      </c>
      <c r="I35" s="16"/>
      <c r="J35" s="16"/>
      <c r="K35" s="16"/>
      <c r="L35" s="16"/>
    </row>
    <row r="36" spans="1:12" s="28" customFormat="1" ht="18" hidden="1" customHeight="1">
      <c r="A36" s="40"/>
      <c r="B36" s="43" t="s">
        <v>36</v>
      </c>
      <c r="C36" s="44" t="s">
        <v>21</v>
      </c>
      <c r="D36" s="41"/>
      <c r="E36" s="37"/>
      <c r="F36" s="33">
        <f>[1]динамика!AF30</f>
        <v>0</v>
      </c>
      <c r="G36" s="33">
        <v>0</v>
      </c>
      <c r="H36" s="33">
        <v>0</v>
      </c>
      <c r="I36" s="16"/>
      <c r="J36" s="16"/>
      <c r="K36" s="16"/>
      <c r="L36" s="16"/>
    </row>
    <row r="37" spans="1:12" s="28" customFormat="1" ht="18" hidden="1" customHeight="1">
      <c r="A37" s="47"/>
      <c r="B37" s="43" t="s">
        <v>37</v>
      </c>
      <c r="C37" s="44" t="s">
        <v>21</v>
      </c>
      <c r="D37" s="48"/>
      <c r="E37" s="49"/>
      <c r="F37" s="50">
        <f>[1]динамика!AF31</f>
        <v>0</v>
      </c>
      <c r="G37" s="50">
        <v>0</v>
      </c>
      <c r="H37" s="50">
        <v>0</v>
      </c>
      <c r="I37" s="16"/>
      <c r="J37" s="16"/>
      <c r="K37" s="16"/>
      <c r="L37" s="16"/>
    </row>
    <row r="38" spans="1:12" s="28" customFormat="1" ht="19.899999999999999" customHeight="1" thickBot="1">
      <c r="A38" s="51"/>
      <c r="B38" s="52" t="s">
        <v>42</v>
      </c>
      <c r="C38" s="53"/>
      <c r="D38" s="54"/>
      <c r="E38" s="54"/>
      <c r="F38" s="55"/>
      <c r="G38" s="55"/>
      <c r="H38" s="55"/>
      <c r="I38" s="16"/>
      <c r="J38" s="16"/>
      <c r="K38" s="16"/>
      <c r="L38" s="16"/>
    </row>
    <row r="39" spans="1:12" s="28" customFormat="1" ht="31.5">
      <c r="A39" s="29">
        <v>9</v>
      </c>
      <c r="B39" s="56" t="s">
        <v>43</v>
      </c>
      <c r="C39" s="57" t="s">
        <v>44</v>
      </c>
      <c r="D39" s="45">
        <f>D41+D42</f>
        <v>8180.82</v>
      </c>
      <c r="E39" s="45">
        <f>E41+E42</f>
        <v>8938.8369999999995</v>
      </c>
      <c r="F39" s="58">
        <f>[1]динамика!AF33</f>
        <v>8854.2796742875034</v>
      </c>
      <c r="G39" s="58">
        <v>8854.2796742875034</v>
      </c>
      <c r="H39" s="58">
        <v>8854.2796742875034</v>
      </c>
      <c r="I39" s="16"/>
      <c r="J39" s="16"/>
      <c r="K39" s="16"/>
      <c r="L39" s="16"/>
    </row>
    <row r="40" spans="1:12" s="28" customFormat="1" ht="15.75">
      <c r="A40" s="59"/>
      <c r="B40" s="60" t="s">
        <v>45</v>
      </c>
      <c r="C40" s="57"/>
      <c r="D40" s="45"/>
      <c r="E40" s="45"/>
      <c r="F40" s="35"/>
      <c r="G40" s="35"/>
      <c r="H40" s="35"/>
      <c r="I40" s="16"/>
      <c r="J40" s="16"/>
      <c r="K40" s="16"/>
      <c r="L40" s="16"/>
    </row>
    <row r="41" spans="1:12" s="28" customFormat="1" ht="18" customHeight="1">
      <c r="A41" s="40" t="s">
        <v>46</v>
      </c>
      <c r="B41" s="61" t="s">
        <v>47</v>
      </c>
      <c r="C41" s="57" t="s">
        <v>44</v>
      </c>
      <c r="D41" s="45">
        <v>8153.75</v>
      </c>
      <c r="E41" s="45">
        <v>8919.2070000000003</v>
      </c>
      <c r="F41" s="35">
        <f>[1]динамика!AF35</f>
        <v>8854.2796742875034</v>
      </c>
      <c r="G41" s="35">
        <v>8854.2796742875034</v>
      </c>
      <c r="H41" s="35">
        <v>8854.2796742875034</v>
      </c>
      <c r="I41" s="16"/>
      <c r="J41" s="16"/>
      <c r="K41" s="16"/>
      <c r="L41" s="16"/>
    </row>
    <row r="42" spans="1:12" s="28" customFormat="1" ht="18.600000000000001" customHeight="1">
      <c r="A42" s="40" t="s">
        <v>48</v>
      </c>
      <c r="B42" s="61" t="s">
        <v>49</v>
      </c>
      <c r="C42" s="57" t="s">
        <v>44</v>
      </c>
      <c r="D42" s="45">
        <v>27.07</v>
      </c>
      <c r="E42" s="45">
        <v>19.63</v>
      </c>
      <c r="F42" s="35">
        <f>[1]динамика!AF36</f>
        <v>0</v>
      </c>
      <c r="G42" s="35">
        <v>0</v>
      </c>
      <c r="H42" s="35">
        <v>0</v>
      </c>
      <c r="I42" s="16"/>
      <c r="J42" s="16"/>
      <c r="K42" s="16"/>
      <c r="L42" s="16"/>
    </row>
    <row r="43" spans="1:12" s="28" customFormat="1" ht="31.5">
      <c r="A43" s="62" t="s">
        <v>50</v>
      </c>
      <c r="B43" s="60" t="s">
        <v>51</v>
      </c>
      <c r="C43" s="63"/>
      <c r="D43" s="45"/>
      <c r="E43" s="45"/>
      <c r="F43" s="35"/>
      <c r="G43" s="35"/>
      <c r="H43" s="35"/>
      <c r="I43" s="16"/>
      <c r="J43" s="16"/>
      <c r="K43" s="16"/>
      <c r="L43" s="16"/>
    </row>
    <row r="44" spans="1:12" s="28" customFormat="1" ht="18.600000000000001" customHeight="1">
      <c r="A44" s="40" t="s">
        <v>52</v>
      </c>
      <c r="B44" s="61" t="s">
        <v>47</v>
      </c>
      <c r="C44" s="63" t="s">
        <v>53</v>
      </c>
      <c r="D44" s="45">
        <v>7142</v>
      </c>
      <c r="E44" s="45">
        <v>7841.0839999999998</v>
      </c>
      <c r="F44" s="35">
        <f>[1]динамика!AF38</f>
        <v>7719.5114858653033</v>
      </c>
      <c r="G44" s="35">
        <v>7719.5114858653033</v>
      </c>
      <c r="H44" s="35">
        <v>7719.5114858653033</v>
      </c>
      <c r="I44" s="16"/>
      <c r="J44" s="16"/>
      <c r="K44" s="16"/>
      <c r="L44" s="16"/>
    </row>
    <row r="45" spans="1:12" s="28" customFormat="1" ht="18.600000000000001" customHeight="1">
      <c r="A45" s="40"/>
      <c r="B45" s="60" t="s">
        <v>54</v>
      </c>
      <c r="C45" s="63" t="s">
        <v>53</v>
      </c>
      <c r="D45" s="45"/>
      <c r="E45" s="45">
        <v>8100</v>
      </c>
      <c r="F45" s="35">
        <f>[1]динамика!AF39</f>
        <v>8100</v>
      </c>
      <c r="G45" s="35">
        <v>8100</v>
      </c>
      <c r="H45" s="35">
        <v>8100</v>
      </c>
      <c r="I45" s="16"/>
      <c r="J45" s="16"/>
      <c r="K45" s="16"/>
      <c r="L45" s="16"/>
    </row>
    <row r="46" spans="1:12" s="28" customFormat="1" ht="17.45" customHeight="1">
      <c r="A46" s="40" t="s">
        <v>55</v>
      </c>
      <c r="B46" s="61" t="s">
        <v>49</v>
      </c>
      <c r="C46" s="63" t="s">
        <v>56</v>
      </c>
      <c r="D46" s="45">
        <v>19.89</v>
      </c>
      <c r="E46" s="45">
        <v>14.33</v>
      </c>
      <c r="F46" s="35">
        <f>[1]динамика!AF40</f>
        <v>0</v>
      </c>
      <c r="G46" s="35">
        <v>0</v>
      </c>
      <c r="H46" s="35">
        <v>0</v>
      </c>
      <c r="I46" s="16"/>
      <c r="J46" s="16"/>
      <c r="K46" s="16"/>
      <c r="L46" s="16"/>
    </row>
    <row r="47" spans="1:12" s="28" customFormat="1" ht="36.6" customHeight="1">
      <c r="A47" s="62" t="s">
        <v>57</v>
      </c>
      <c r="B47" s="64" t="s">
        <v>58</v>
      </c>
      <c r="C47" s="63" t="s">
        <v>59</v>
      </c>
      <c r="D47" s="45">
        <f>D39/D14*1000</f>
        <v>160.23496160524454</v>
      </c>
      <c r="E47" s="45">
        <f>E39/E14*1000</f>
        <v>159.22001609685114</v>
      </c>
      <c r="F47" s="35">
        <f>[1]динамика!AF41</f>
        <v>159.13602</v>
      </c>
      <c r="G47" s="35">
        <v>159.13602</v>
      </c>
      <c r="H47" s="35">
        <v>159.13602</v>
      </c>
      <c r="I47" s="16"/>
      <c r="J47" s="16"/>
      <c r="K47" s="16"/>
      <c r="L47" s="16"/>
    </row>
    <row r="48" spans="1:12" s="28" customFormat="1" ht="32.25" thickBot="1">
      <c r="A48" s="65">
        <v>12</v>
      </c>
      <c r="B48" s="66" t="s">
        <v>60</v>
      </c>
      <c r="C48" s="67" t="s">
        <v>59</v>
      </c>
      <c r="D48" s="68">
        <f>D39/D17*1000</f>
        <v>163.90914172712465</v>
      </c>
      <c r="E48" s="68">
        <f>E39/E17*1000</f>
        <v>162.65001685302525</v>
      </c>
      <c r="F48" s="69">
        <f>[1]динамика!AF42</f>
        <v>162.44999999999999</v>
      </c>
      <c r="G48" s="69">
        <v>162.44999999999999</v>
      </c>
      <c r="H48" s="69">
        <v>162.44999999999999</v>
      </c>
      <c r="I48" s="16"/>
      <c r="J48" s="16"/>
      <c r="K48" s="16"/>
      <c r="L48" s="16"/>
    </row>
    <row r="49" spans="1:12" s="28" customFormat="1" ht="16.5" thickBot="1">
      <c r="A49" s="70"/>
      <c r="B49" s="71" t="s">
        <v>61</v>
      </c>
      <c r="C49" s="53"/>
      <c r="D49" s="72"/>
      <c r="E49" s="54"/>
      <c r="F49" s="55"/>
      <c r="G49" s="55"/>
      <c r="H49" s="55"/>
      <c r="I49" s="16"/>
      <c r="J49" s="16"/>
      <c r="K49" s="16"/>
      <c r="L49" s="16"/>
    </row>
    <row r="50" spans="1:12" s="28" customFormat="1" ht="15.75">
      <c r="A50" s="73">
        <v>13</v>
      </c>
      <c r="B50" s="74" t="s">
        <v>62</v>
      </c>
      <c r="C50" s="75" t="s">
        <v>63</v>
      </c>
      <c r="D50" s="76">
        <v>1127.76</v>
      </c>
      <c r="E50" s="45">
        <v>1132.6199999999999</v>
      </c>
      <c r="F50" s="58">
        <f>[1]динамика!AF44</f>
        <v>1094.9983296795074</v>
      </c>
      <c r="G50" s="58">
        <v>1094.9983296795074</v>
      </c>
      <c r="H50" s="58">
        <v>1094.9983296795074</v>
      </c>
      <c r="I50" s="16"/>
      <c r="J50" s="16"/>
      <c r="K50" s="16"/>
      <c r="L50" s="16"/>
    </row>
    <row r="51" spans="1:12" s="28" customFormat="1" ht="34.5" customHeight="1" thickBot="1">
      <c r="A51" s="77">
        <v>14</v>
      </c>
      <c r="B51" s="78" t="s">
        <v>64</v>
      </c>
      <c r="C51" s="67" t="s">
        <v>65</v>
      </c>
      <c r="D51" s="68">
        <f>D50/D17*1000</f>
        <v>22.595555662413073</v>
      </c>
      <c r="E51" s="68">
        <f>E50/E17*1000</f>
        <v>20.609019057856571</v>
      </c>
      <c r="F51" s="69">
        <f>[1]динамика!AF45</f>
        <v>20.09</v>
      </c>
      <c r="G51" s="69">
        <v>20.09</v>
      </c>
      <c r="H51" s="69">
        <v>20.09</v>
      </c>
      <c r="I51" s="16"/>
      <c r="J51" s="16"/>
      <c r="K51" s="16"/>
      <c r="L51" s="16"/>
    </row>
    <row r="52" spans="1:12" s="83" customFormat="1" ht="19.149999999999999" customHeight="1" thickBot="1">
      <c r="A52" s="79"/>
      <c r="B52" s="80" t="s">
        <v>66</v>
      </c>
      <c r="C52" s="81"/>
      <c r="D52" s="54"/>
      <c r="E52" s="54"/>
      <c r="F52" s="55"/>
      <c r="G52" s="55"/>
      <c r="H52" s="55"/>
      <c r="I52" s="82"/>
      <c r="J52" s="82"/>
      <c r="K52" s="82"/>
      <c r="L52" s="82"/>
    </row>
    <row r="53" spans="1:12" s="28" customFormat="1" ht="19.149999999999999" customHeight="1">
      <c r="A53" s="22">
        <v>15</v>
      </c>
      <c r="B53" s="84" t="s">
        <v>67</v>
      </c>
      <c r="C53" s="85" t="s">
        <v>68</v>
      </c>
      <c r="D53" s="45">
        <v>256.39735999999999</v>
      </c>
      <c r="E53" s="76">
        <v>243.25899999999999</v>
      </c>
      <c r="F53" s="86">
        <f>[1]динамика!AF47</f>
        <v>213.11316421338344</v>
      </c>
      <c r="G53" s="86">
        <v>213.11316421338344</v>
      </c>
      <c r="H53" s="86">
        <v>213.11316421338344</v>
      </c>
      <c r="I53" s="16"/>
      <c r="J53" s="16"/>
      <c r="K53" s="16"/>
      <c r="L53" s="16"/>
    </row>
    <row r="54" spans="1:12" s="28" customFormat="1" ht="19.149999999999999" hidden="1" customHeight="1">
      <c r="A54" s="87"/>
      <c r="B54" s="88" t="s">
        <v>69</v>
      </c>
      <c r="C54" s="89" t="s">
        <v>70</v>
      </c>
      <c r="D54" s="45"/>
      <c r="E54" s="45"/>
      <c r="F54" s="33">
        <f>[1]динамика!AF48</f>
        <v>0</v>
      </c>
      <c r="G54" s="33">
        <v>0</v>
      </c>
      <c r="H54" s="33">
        <v>0</v>
      </c>
      <c r="I54" s="16"/>
      <c r="J54" s="16"/>
      <c r="K54" s="16"/>
      <c r="L54" s="16"/>
    </row>
    <row r="55" spans="1:12" s="28" customFormat="1" ht="19.149999999999999" hidden="1" customHeight="1">
      <c r="A55" s="87"/>
      <c r="B55" s="90" t="s">
        <v>71</v>
      </c>
      <c r="C55" s="89" t="s">
        <v>70</v>
      </c>
      <c r="D55" s="45"/>
      <c r="E55" s="45"/>
      <c r="F55" s="33">
        <f>[1]динамика!AF49</f>
        <v>0</v>
      </c>
      <c r="G55" s="33">
        <v>0</v>
      </c>
      <c r="H55" s="33">
        <v>0</v>
      </c>
      <c r="I55" s="16"/>
      <c r="J55" s="16"/>
      <c r="K55" s="16"/>
      <c r="L55" s="16"/>
    </row>
    <row r="56" spans="1:12" s="28" customFormat="1" ht="19.149999999999999" hidden="1" customHeight="1">
      <c r="A56" s="87"/>
      <c r="B56" s="88" t="s">
        <v>72</v>
      </c>
      <c r="C56" s="89" t="s">
        <v>70</v>
      </c>
      <c r="D56" s="45"/>
      <c r="E56" s="45"/>
      <c r="F56" s="33">
        <f>[1]динамика!AF50</f>
        <v>0</v>
      </c>
      <c r="G56" s="33">
        <v>0</v>
      </c>
      <c r="H56" s="33">
        <v>0</v>
      </c>
      <c r="I56" s="16"/>
      <c r="J56" s="16"/>
      <c r="K56" s="16"/>
      <c r="L56" s="16"/>
    </row>
    <row r="57" spans="1:12" s="28" customFormat="1" ht="18.75">
      <c r="A57" s="91" t="s">
        <v>73</v>
      </c>
      <c r="B57" s="88" t="s">
        <v>74</v>
      </c>
      <c r="C57" s="89" t="s">
        <v>70</v>
      </c>
      <c r="D57" s="45"/>
      <c r="E57" s="92">
        <v>11.236879999999999</v>
      </c>
      <c r="F57" s="33">
        <f>[1]динамика!AF51</f>
        <v>11.237</v>
      </c>
      <c r="G57" s="33">
        <v>11.237</v>
      </c>
      <c r="H57" s="33">
        <v>11.237</v>
      </c>
      <c r="I57" s="16"/>
      <c r="J57" s="16"/>
      <c r="K57" s="16"/>
      <c r="L57" s="16"/>
    </row>
    <row r="58" spans="1:12" s="28" customFormat="1" ht="19.149999999999999" customHeight="1">
      <c r="A58" s="91" t="s">
        <v>75</v>
      </c>
      <c r="B58" s="90" t="s">
        <v>76</v>
      </c>
      <c r="C58" s="89" t="s">
        <v>70</v>
      </c>
      <c r="D58" s="45"/>
      <c r="E58" s="45">
        <v>232.02170000000001</v>
      </c>
      <c r="F58" s="33">
        <f>[1]динамика!AF52</f>
        <v>201.87616421338345</v>
      </c>
      <c r="G58" s="33">
        <v>201.87616421338345</v>
      </c>
      <c r="H58" s="33">
        <v>201.87616421338345</v>
      </c>
      <c r="I58" s="16"/>
      <c r="J58" s="16"/>
      <c r="K58" s="16"/>
      <c r="L58" s="16"/>
    </row>
    <row r="59" spans="1:12" s="28" customFormat="1" ht="19.149999999999999" customHeight="1">
      <c r="A59" s="93"/>
      <c r="B59" s="88" t="s">
        <v>36</v>
      </c>
      <c r="C59" s="89" t="s">
        <v>70</v>
      </c>
      <c r="D59" s="45"/>
      <c r="E59" s="45">
        <f>E58</f>
        <v>232.02170000000001</v>
      </c>
      <c r="F59" s="33">
        <f>[1]динамика!AF53</f>
        <v>201.87616421338345</v>
      </c>
      <c r="G59" s="33">
        <v>201.87616421338345</v>
      </c>
      <c r="H59" s="33">
        <v>201.87616421338345</v>
      </c>
      <c r="I59" s="16"/>
      <c r="J59" s="16"/>
      <c r="K59" s="16"/>
      <c r="L59" s="16"/>
    </row>
    <row r="60" spans="1:12" s="28" customFormat="1" ht="19.149999999999999" hidden="1" customHeight="1">
      <c r="A60" s="93"/>
      <c r="B60" s="90" t="s">
        <v>37</v>
      </c>
      <c r="C60" s="89" t="s">
        <v>70</v>
      </c>
      <c r="D60" s="45"/>
      <c r="E60" s="45"/>
      <c r="F60" s="33">
        <f>[1]динамика!AF54</f>
        <v>0</v>
      </c>
      <c r="G60" s="33">
        <v>0</v>
      </c>
      <c r="H60" s="33">
        <v>0</v>
      </c>
      <c r="I60" s="16"/>
      <c r="J60" s="16"/>
      <c r="K60" s="16"/>
      <c r="L60" s="16"/>
    </row>
    <row r="61" spans="1:12" s="28" customFormat="1" ht="31.5" hidden="1">
      <c r="A61" s="93"/>
      <c r="B61" s="90" t="s">
        <v>77</v>
      </c>
      <c r="C61" s="89" t="s">
        <v>70</v>
      </c>
      <c r="D61" s="45"/>
      <c r="E61" s="45"/>
      <c r="F61" s="33">
        <f>[1]динамика!AF55</f>
        <v>0</v>
      </c>
      <c r="G61" s="33">
        <v>0</v>
      </c>
      <c r="H61" s="33">
        <v>0</v>
      </c>
      <c r="I61" s="16"/>
      <c r="J61" s="16"/>
      <c r="K61" s="16"/>
      <c r="L61" s="16"/>
    </row>
    <row r="62" spans="1:12" s="28" customFormat="1" ht="19.149999999999999" hidden="1" customHeight="1">
      <c r="A62" s="93"/>
      <c r="B62" s="43" t="s">
        <v>78</v>
      </c>
      <c r="C62" s="89" t="s">
        <v>70</v>
      </c>
      <c r="D62" s="45"/>
      <c r="E62" s="45"/>
      <c r="F62" s="33">
        <f>[1]динамика!AF56</f>
        <v>0</v>
      </c>
      <c r="G62" s="33">
        <v>0</v>
      </c>
      <c r="H62" s="33">
        <v>0</v>
      </c>
      <c r="I62" s="16"/>
      <c r="J62" s="16"/>
      <c r="K62" s="16"/>
      <c r="L62" s="16"/>
    </row>
    <row r="63" spans="1:12" s="28" customFormat="1" ht="19.149999999999999" hidden="1" customHeight="1">
      <c r="A63" s="93"/>
      <c r="B63" s="43" t="s">
        <v>79</v>
      </c>
      <c r="C63" s="89" t="s">
        <v>70</v>
      </c>
      <c r="D63" s="45"/>
      <c r="E63" s="45"/>
      <c r="F63" s="33">
        <f>[1]динамика!AF57</f>
        <v>0</v>
      </c>
      <c r="G63" s="33">
        <v>0</v>
      </c>
      <c r="H63" s="33">
        <v>0</v>
      </c>
      <c r="I63" s="16"/>
      <c r="J63" s="16"/>
      <c r="K63" s="16"/>
      <c r="L63" s="16"/>
    </row>
    <row r="64" spans="1:12" s="28" customFormat="1" ht="19.149999999999999" customHeight="1">
      <c r="A64" s="29">
        <v>16</v>
      </c>
      <c r="B64" s="94" t="s">
        <v>80</v>
      </c>
      <c r="C64" s="85" t="s">
        <v>68</v>
      </c>
      <c r="D64" s="37">
        <v>25.66488</v>
      </c>
      <c r="E64" s="37">
        <v>29.161999999999999</v>
      </c>
      <c r="F64" s="33">
        <f>[1]динамика!AF58</f>
        <v>11.237</v>
      </c>
      <c r="G64" s="33">
        <v>11.237</v>
      </c>
      <c r="H64" s="33">
        <v>11.237</v>
      </c>
      <c r="I64" s="16"/>
      <c r="J64" s="16"/>
      <c r="K64" s="16"/>
      <c r="L64" s="16"/>
    </row>
    <row r="65" spans="1:12" s="28" customFormat="1" ht="32.25" customHeight="1" thickBot="1">
      <c r="A65" s="95">
        <v>17</v>
      </c>
      <c r="B65" s="96" t="s">
        <v>81</v>
      </c>
      <c r="C65" s="97" t="s">
        <v>82</v>
      </c>
      <c r="D65" s="98">
        <f>D53/D17*1000</f>
        <v>5.1371221000707257</v>
      </c>
      <c r="E65" s="99">
        <f>E53/E17*1000</f>
        <v>4.4263118848290963</v>
      </c>
      <c r="F65" s="100">
        <f>[1]динамика!AF59</f>
        <v>3.91</v>
      </c>
      <c r="G65" s="100">
        <v>3.91</v>
      </c>
      <c r="H65" s="100">
        <v>3.91</v>
      </c>
      <c r="I65" s="16"/>
      <c r="J65" s="16"/>
      <c r="K65" s="16"/>
      <c r="L65" s="16"/>
    </row>
    <row r="66" spans="1:12" ht="15.75">
      <c r="B66" s="101"/>
    </row>
    <row r="67" spans="1:12" ht="15.75">
      <c r="B67" s="101"/>
    </row>
  </sheetData>
  <mergeCells count="9"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dcterms:created xsi:type="dcterms:W3CDTF">2013-07-16T06:07:54Z</dcterms:created>
  <dcterms:modified xsi:type="dcterms:W3CDTF">2013-07-16T06:09:03Z</dcterms:modified>
</cp:coreProperties>
</file>