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 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'[3]7'!$B$25</definedName>
    <definedName name="___" localSheetId="1">'[131]7'!$B$25</definedName>
    <definedName name="___">'[4]7'!$B$25</definedName>
    <definedName name="_____A100000" localSheetId="1">#REF!</definedName>
    <definedName name="_____A100000">#REF!</definedName>
    <definedName name="_____A1000000" localSheetId="1">#REF!</definedName>
    <definedName name="_____A100000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'[5]#ССЫЛКА'!$Q$2</definedName>
    <definedName name="____FOT1">'[6]ФОТ по месяцам'!$D$5:$D$41</definedName>
    <definedName name="____gf2" localSheetId="1">#REF!</definedName>
    <definedName name="____gf2">#REF!</definedName>
    <definedName name="____mmm89" localSheetId="1">#REF!</definedName>
    <definedName name="____mmm89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'[5]#ССЫЛКА'!$Q$2</definedName>
    <definedName name="___FOT1">'[6]ФОТ по месяцам'!$D$5:$D$41</definedName>
    <definedName name="___gf2" localSheetId="1">#REF!</definedName>
    <definedName name="___gf2">#REF!</definedName>
    <definedName name="___mmm89" localSheetId="1">#REF!</definedName>
    <definedName name="___mmm89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[7]ЦЕНА!#REF!</definedName>
    <definedName name="__123Graph_AMAIN" hidden="1">[7]ЦЕНА!#REF!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'[8]#ССЫЛКА'!$Q$2</definedName>
    <definedName name="__FOT1">'[6]ФОТ по месяцам'!$D$5:$D$41</definedName>
    <definedName name="__FY1">[9]!__FY1</definedName>
    <definedName name="__gf2" localSheetId="0">#REF!</definedName>
    <definedName name="__gf2" localSheetId="1">#REF!</definedName>
    <definedName name="__gf2">#REF!</definedName>
    <definedName name="__M8">[9]!__M8</definedName>
    <definedName name="__M9">[9]!__M9</definedName>
    <definedName name="__mm1" localSheetId="0">[10]ПРОГНОЗ_1!#REF!</definedName>
    <definedName name="__mm1" localSheetId="1">[132]ПРОГНОЗ_1!#REF!</definedName>
    <definedName name="__mm1">[11]ПРОГНОЗ_1!#REF!</definedName>
    <definedName name="__mmm89" localSheetId="0">#REF!</definedName>
    <definedName name="__mmm89" localSheetId="1">#REF!</definedName>
    <definedName name="__mmm89">#REF!</definedName>
    <definedName name="__mn5">'[12]BCS APP CR'!$E$24</definedName>
    <definedName name="__Ob1" localSheetId="0">#REF!</definedName>
    <definedName name="__Ob1" localSheetId="1">#REF!</definedName>
    <definedName name="__Ob1">#REF!</definedName>
    <definedName name="__q11">[9]!__q11</definedName>
    <definedName name="__q15">[9]!__q15</definedName>
    <definedName name="__q17">[9]!__q17</definedName>
    <definedName name="__q2">[9]!__q2</definedName>
    <definedName name="__q3">[9]!__q3</definedName>
    <definedName name="__q4">[9]!__q4</definedName>
    <definedName name="__q5">[9]!__q5</definedName>
    <definedName name="__q6">[9]!__q6</definedName>
    <definedName name="__q7">[9]!__q7</definedName>
    <definedName name="__q8">[9]!__q8</definedName>
    <definedName name="__q9">[9]!__q9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'[13]APP Systems'!$H$49</definedName>
    <definedName name="__sy7" localSheetId="1">#REF!</definedName>
    <definedName name="__sy7">#REF!</definedName>
    <definedName name="__sy8" localSheetId="1">#REF!</definedName>
    <definedName name="__sy8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0">'[14]Общие продажи'!#REF!</definedName>
    <definedName name="_1.Телевизоры" localSheetId="1">'[14]Общие продажи'!#REF!</definedName>
    <definedName name="_1.Телевизоры">'[14]Общие продажи'!#REF!</definedName>
    <definedName name="_10.УСЛУГИ" localSheetId="0">'[14]Общие продажи'!#REF!</definedName>
    <definedName name="_10.УСЛУГИ" localSheetId="1">'[14]Общие продажи'!#REF!</definedName>
    <definedName name="_10.УСЛУГИ">'[14]Общие продажи'!#REF!</definedName>
    <definedName name="_11.1.ТВ21" localSheetId="0">'[14]Общие продажи'!#REF!</definedName>
    <definedName name="_11.1.ТВ21" localSheetId="1">'[14]Общие продажи'!#REF!</definedName>
    <definedName name="_11.1.ТВ21">'[14]Общие продажи'!#REF!</definedName>
    <definedName name="_11.2.ТВ21" localSheetId="0">'[14]Общие продажи'!#REF!</definedName>
    <definedName name="_11.2.ТВ21" localSheetId="1">'[14]Общие продажи'!#REF!</definedName>
    <definedName name="_11.2.ТВ21">'[14]Общие продажи'!#REF!</definedName>
    <definedName name="_11.3.ТВ20" localSheetId="0">'[14]Общие продажи'!#REF!</definedName>
    <definedName name="_11.3.ТВ20" localSheetId="1">'[14]Общие продажи'!#REF!</definedName>
    <definedName name="_11.3.ТВ20">'[14]Общие продажи'!#REF!</definedName>
    <definedName name="_11.4.ТВ14" localSheetId="0">'[14]Общие продажи'!#REF!</definedName>
    <definedName name="_11.4.ТВ14" localSheetId="1">'[14]Общие продажи'!#REF!</definedName>
    <definedName name="_11.4.ТВ14">'[14]Общие продажи'!#REF!</definedName>
    <definedName name="_11.5ТВэлитные" localSheetId="0">'[14]Общие продажи'!#REF!</definedName>
    <definedName name="_11.5ТВэлитные" localSheetId="1">'[14]Общие продажи'!#REF!</definedName>
    <definedName name="_11.5ТВэлитные">'[14]Общие продажи'!#REF!</definedName>
    <definedName name="_11.6АвтоТВ" localSheetId="0">'[14]Общие продажи'!#REF!</definedName>
    <definedName name="_11.6АвтоТВ" localSheetId="1">'[14]Общие продажи'!#REF!</definedName>
    <definedName name="_11.6АвтоТВ">'[14]Общие продажи'!#REF!</definedName>
    <definedName name="_11.СКИДКИ" localSheetId="0">'[14]Общие продажи'!#REF!</definedName>
    <definedName name="_11.СКИДКИ" localSheetId="1">'[14]Общие продажи'!#REF!</definedName>
    <definedName name="_11.СКИДКИ">'[14]Общие продажи'!#REF!</definedName>
    <definedName name="_12.НЕИЗВ.ТОВАР" localSheetId="0">'[14]Общие продажи'!#REF!</definedName>
    <definedName name="_12.НЕИЗВ.ТОВАР" localSheetId="1">'[14]Общие продажи'!#REF!</definedName>
    <definedName name="_12.НЕИЗВ.ТОВАР">'[14]Общие продажи'!#REF!</definedName>
    <definedName name="_2.Видео" localSheetId="0">'[14]Общие продажи'!#REF!</definedName>
    <definedName name="_2.Видео" localSheetId="1">'[14]Общие продажи'!#REF!</definedName>
    <definedName name="_2.Видео">'[14]Общие продажи'!#REF!</definedName>
    <definedName name="_22.5.Видеомагн." localSheetId="0">'[14]Общие продажи'!#REF!</definedName>
    <definedName name="_22.5.Видеомагн." localSheetId="1">'[14]Общие продажи'!#REF!</definedName>
    <definedName name="_22.5.Видеомагн.">'[14]Общие продажи'!#REF!</definedName>
    <definedName name="_22.6.Видеопл.пиш" localSheetId="0">'[14]Общие продажи'!#REF!</definedName>
    <definedName name="_22.6.Видеопл.пиш" localSheetId="1">'[14]Общие продажи'!#REF!</definedName>
    <definedName name="_22.6.Видеопл.пиш">'[14]Общие продажи'!#REF!</definedName>
    <definedName name="_22.7.Bидеопл.неп" localSheetId="0">'[14]Общие продажи'!#REF!</definedName>
    <definedName name="_22.7.Bидеопл.неп" localSheetId="1">'[14]Общие продажи'!#REF!</definedName>
    <definedName name="_22.7.Bидеопл.неп">'[14]Общие продажи'!#REF!</definedName>
    <definedName name="_22.8.Bидеокамеры" localSheetId="0">'[14]Общие продажи'!#REF!</definedName>
    <definedName name="_22.8.Bидеокамеры" localSheetId="1">'[14]Общие продажи'!#REF!</definedName>
    <definedName name="_22.8.Bидеокамеры">'[14]Общие продажи'!#REF!</definedName>
    <definedName name="_3.Аудио" localSheetId="0">'[14]Общие продажи'!#REF!</definedName>
    <definedName name="_3.Аудио" localSheetId="1">'[14]Общие продажи'!#REF!</definedName>
    <definedName name="_3.Аудио">'[14]Общие продажи'!#REF!</definedName>
    <definedName name="_3AУДИОMAГНЛ" localSheetId="0">'[14]Общие продажи'!#REF!</definedName>
    <definedName name="_3AУДИОMAГНЛ" localSheetId="1">'[14]Общие продажи'!#REF!</definedName>
    <definedName name="_3AУДИОMAГНЛ">'[14]Общие продажи'!#REF!</definedName>
    <definedName name="_3MУЗ.ЦЕНТРЫ" localSheetId="0">'[14]Общие продажи'!#REF!</definedName>
    <definedName name="_3MУЗ.ЦЕНТРЫ" localSheetId="1">'[14]Общие продажи'!#REF!</definedName>
    <definedName name="_3MУЗ.ЦЕНТРЫ">'[14]Общие продажи'!#REF!</definedName>
    <definedName name="_3WALKMAN" localSheetId="0">'[14]Общие продажи'!#REF!</definedName>
    <definedName name="_3WALKMAN" localSheetId="1">'[14]Общие продажи'!#REF!</definedName>
    <definedName name="_3WALKMAN">'[14]Общие продажи'!#REF!</definedName>
    <definedName name="_3Наушники" localSheetId="0">'[14]Общие продажи'!#REF!</definedName>
    <definedName name="_3Наушники" localSheetId="1">'[14]Общие продажи'!#REF!</definedName>
    <definedName name="_3Наушники">'[14]Общие продажи'!#REF!</definedName>
    <definedName name="_4.HiFisystem" localSheetId="0">'[14]Общие продажи'!#REF!</definedName>
    <definedName name="_4.HiFisystem" localSheetId="1">'[14]Общие продажи'!#REF!</definedName>
    <definedName name="_4.HiFisystem">'[14]Общие продажи'!#REF!</definedName>
    <definedName name="_44.1.Technics" localSheetId="0">'[14]Общие продажи'!#REF!</definedName>
    <definedName name="_44.1.Technics" localSheetId="1">'[14]Общие продажи'!#REF!</definedName>
    <definedName name="_44.1.Technics">'[14]Общие продажи'!#REF!</definedName>
    <definedName name="_44.10.Yamaha" localSheetId="0">'[14]Общие продажи'!#REF!</definedName>
    <definedName name="_44.10.Yamaha" localSheetId="1">'[14]Общие продажи'!#REF!</definedName>
    <definedName name="_44.10.Yamaha">'[14]Общие продажи'!#REF!</definedName>
    <definedName name="_44.11.Pioneer" localSheetId="0">'[14]Общие продажи'!#REF!</definedName>
    <definedName name="_44.11.Pioneer" localSheetId="1">'[14]Общие продажи'!#REF!</definedName>
    <definedName name="_44.11.Pioneer">'[14]Общие продажи'!#REF!</definedName>
    <definedName name="_44.15.Infinity" localSheetId="0">'[14]Общие продажи'!#REF!</definedName>
    <definedName name="_44.15.Infinity" localSheetId="1">'[14]Общие продажи'!#REF!</definedName>
    <definedName name="_44.15.Infinity">'[14]Общие продажи'!#REF!</definedName>
    <definedName name="_44.19.Canton" localSheetId="0">'[14]Общие продажи'!#REF!</definedName>
    <definedName name="_44.19.Canton" localSheetId="1">'[14]Общие продажи'!#REF!</definedName>
    <definedName name="_44.19.Canton">'[14]Общие продажи'!#REF!</definedName>
    <definedName name="_44.2.Sony" localSheetId="0">'[14]Общие продажи'!#REF!</definedName>
    <definedName name="_44.2.Sony" localSheetId="1">'[14]Общие продажи'!#REF!</definedName>
    <definedName name="_44.2.Sony">'[14]Общие продажи'!#REF!</definedName>
    <definedName name="_44.21.Paradigm" localSheetId="0">'[14]Общие продажи'!#REF!</definedName>
    <definedName name="_44.21.Paradigm" localSheetId="1">'[14]Общие продажи'!#REF!</definedName>
    <definedName name="_44.21.Paradigm">'[14]Общие продажи'!#REF!</definedName>
    <definedName name="_44.23MBQuart" localSheetId="0">'[14]Общие продажи'!#REF!</definedName>
    <definedName name="_44.23MBQuart" localSheetId="1">'[14]Общие продажи'!#REF!</definedName>
    <definedName name="_44.23MBQuart">'[14]Общие продажи'!#REF!</definedName>
    <definedName name="_44.24Tannoy" localSheetId="0">'[14]Общие продажи'!#REF!</definedName>
    <definedName name="_44.24Tannoy" localSheetId="1">'[14]Общие продажи'!#REF!</definedName>
    <definedName name="_44.24Tannoy">'[14]Общие продажи'!#REF!</definedName>
    <definedName name="_44.25Mission" localSheetId="0">'[14]Общие продажи'!#REF!</definedName>
    <definedName name="_44.25Mission" localSheetId="1">'[14]Общие продажи'!#REF!</definedName>
    <definedName name="_44.25Mission">'[14]Общие продажи'!#REF!</definedName>
    <definedName name="_44.26HFстойки" localSheetId="0">'[14]Общие продажи'!#REF!</definedName>
    <definedName name="_44.26HFстойки" localSheetId="1">'[14]Общие продажи'!#REF!</definedName>
    <definedName name="_44.26HFстойки">'[14]Общие продажи'!#REF!</definedName>
    <definedName name="_44.27HFкомпон." localSheetId="0">'[14]Общие продажи'!#REF!</definedName>
    <definedName name="_44.27HFкомпон." localSheetId="1">'[14]Общие продажи'!#REF!</definedName>
    <definedName name="_44.27HFкомпон.">'[14]Общие продажи'!#REF!</definedName>
    <definedName name="_44.29Проекторы" localSheetId="0">'[14]Общие продажи'!#REF!</definedName>
    <definedName name="_44.29Проекторы" localSheetId="1">'[14]Общие продажи'!#REF!</definedName>
    <definedName name="_44.29Проекторы">'[14]Общие продажи'!#REF!</definedName>
    <definedName name="_44.31DVDVidCD" localSheetId="0">'[14]Общие продажи'!#REF!</definedName>
    <definedName name="_44.31DVDVidCD" localSheetId="1">'[14]Общие продажи'!#REF!</definedName>
    <definedName name="_44.31DVDVidCD">'[14]Общие продажи'!#REF!</definedName>
    <definedName name="_44.34Aud.Selec." localSheetId="0">'[14]Общие продажи'!#REF!</definedName>
    <definedName name="_44.34Aud.Selec." localSheetId="1">'[14]Общие продажи'!#REF!</definedName>
    <definedName name="_44.34Aud.Selec.">'[14]Общие продажи'!#REF!</definedName>
    <definedName name="_44.35Уцен.товар" localSheetId="0">'[14]Общие продажи'!#REF!</definedName>
    <definedName name="_44.35Уцен.товар" localSheetId="1">'[14]Общие продажи'!#REF!</definedName>
    <definedName name="_44.35Уцен.товар">'[14]Общие продажи'!#REF!</definedName>
    <definedName name="_44.4.JBL" localSheetId="0">'[14]Общие продажи'!#REF!</definedName>
    <definedName name="_44.4.JBL" localSheetId="1">'[14]Общие продажи'!#REF!</definedName>
    <definedName name="_44.4.JBL">'[14]Общие продажи'!#REF!</definedName>
    <definedName name="_44.5.Denon" localSheetId="0">'[14]Общие продажи'!#REF!</definedName>
    <definedName name="_44.5.Denon" localSheetId="1">'[14]Общие продажи'!#REF!</definedName>
    <definedName name="_44.5.Denon">'[14]Общие продажи'!#REF!</definedName>
    <definedName name="_44.8.Marantz" localSheetId="0">'[14]Общие продажи'!#REF!</definedName>
    <definedName name="_44.8.Marantz" localSheetId="1">'[14]Общие продажи'!#REF!</definedName>
    <definedName name="_44.8.Marantz">'[14]Общие продажи'!#REF!</definedName>
    <definedName name="_44.9.Jamo" localSheetId="0">'[14]Общие продажи'!#REF!</definedName>
    <definedName name="_44.9.Jamo" localSheetId="1">'[14]Общие продажи'!#REF!</definedName>
    <definedName name="_44.9.Jamo">'[14]Общие продажи'!#REF!</definedName>
    <definedName name="_5.ABТОAУДИО" localSheetId="0">'[14]Общие продажи'!#REF!</definedName>
    <definedName name="_5.ABТОAУДИО" localSheetId="1">'[14]Общие продажи'!#REF!</definedName>
    <definedName name="_5.ABТОAУДИО">'[14]Общие продажи'!#REF!</definedName>
    <definedName name="_55.1.Panasonic" localSheetId="0">'[14]Общие продажи'!#REF!</definedName>
    <definedName name="_55.1.Panasonic" localSheetId="1">'[14]Общие продажи'!#REF!</definedName>
    <definedName name="_55.1.Panasonic">'[14]Общие продажи'!#REF!</definedName>
    <definedName name="_55.11.Проее" localSheetId="0">'[14]Общие продажи'!#REF!</definedName>
    <definedName name="_55.11.Проее" localSheetId="1">'[14]Общие продажи'!#REF!</definedName>
    <definedName name="_55.11.Проее">'[14]Общие продажи'!#REF!</definedName>
    <definedName name="_55.12JBL" localSheetId="0">'[14]Общие продажи'!#REF!</definedName>
    <definedName name="_55.12JBL" localSheetId="1">'[14]Общие продажи'!#REF!</definedName>
    <definedName name="_55.12JBL">'[14]Общие продажи'!#REF!</definedName>
    <definedName name="_55.15Infinity" localSheetId="0">'[14]Общие продажи'!#REF!</definedName>
    <definedName name="_55.15Infinity" localSheetId="1">'[14]Общие продажи'!#REF!</definedName>
    <definedName name="_55.15Infinity">'[14]Общие продажи'!#REF!</definedName>
    <definedName name="_55.2.Sony" localSheetId="0">'[14]Общие продажи'!#REF!</definedName>
    <definedName name="_55.2.Sony" localSheetId="1">'[14]Общие продажи'!#REF!</definedName>
    <definedName name="_55.2.Sony">'[14]Общие продажи'!#REF!</definedName>
    <definedName name="_55.22Авт.антены" localSheetId="0">'[14]Общие продажи'!#REF!</definedName>
    <definedName name="_55.22Авт.антены" localSheetId="1">'[14]Общие продажи'!#REF!</definedName>
    <definedName name="_55.22Авт.антены">'[14]Общие продажи'!#REF!</definedName>
    <definedName name="_55.23LG" localSheetId="0">'[14]Общие продажи'!#REF!</definedName>
    <definedName name="_55.23LG" localSheetId="1">'[14]Общие продажи'!#REF!</definedName>
    <definedName name="_55.23LG">'[14]Общие продажи'!#REF!</definedName>
    <definedName name="_55.24АВТОПРОЕЕ" localSheetId="0">'[14]Общие продажи'!#REF!</definedName>
    <definedName name="_55.24АВТОПРОЕЕ" localSheetId="1">'[14]Общие продажи'!#REF!</definedName>
    <definedName name="_55.24АВТОПРОЕЕ">'[14]Общие продажи'!#REF!</definedName>
    <definedName name="_55.26Aiwa" localSheetId="0">'[14]Общие продажи'!#REF!</definedName>
    <definedName name="_55.26Aiwa" localSheetId="1">'[14]Общие продажи'!#REF!</definedName>
    <definedName name="_55.26Aiwa">'[14]Общие продажи'!#REF!</definedName>
    <definedName name="_55.3.Alpine" localSheetId="0">'[14]Общие продажи'!#REF!</definedName>
    <definedName name="_55.3.Alpine" localSheetId="1">'[14]Общие продажи'!#REF!</definedName>
    <definedName name="_55.3.Alpine">'[14]Общие продажи'!#REF!</definedName>
    <definedName name="_55.5.Pioneer" localSheetId="0">'[14]Общие продажи'!#REF!</definedName>
    <definedName name="_55.5.Pioneer" localSheetId="1">'[14]Общие продажи'!#REF!</definedName>
    <definedName name="_55.5.Pioneer">'[14]Общие продажи'!#REF!</definedName>
    <definedName name="_55.6.Blaupunct" localSheetId="0">'[14]Общие продажи'!#REF!</definedName>
    <definedName name="_55.6.Blaupunct" localSheetId="1">'[14]Общие продажи'!#REF!</definedName>
    <definedName name="_55.6.Blaupunct">'[14]Общие продажи'!#REF!</definedName>
    <definedName name="_55.7.Kenwood" localSheetId="0">'[14]Общие продажи'!#REF!</definedName>
    <definedName name="_55.7.Kenwood" localSheetId="1">'[14]Общие продажи'!#REF!</definedName>
    <definedName name="_55.7.Kenwood">'[14]Общие продажи'!#REF!</definedName>
    <definedName name="_55.9.Clarion" localSheetId="0">'[14]Общие продажи'!#REF!</definedName>
    <definedName name="_55.9.Clarion" localSheetId="1">'[14]Общие продажи'!#REF!</definedName>
    <definedName name="_55.9.Clarion">'[14]Общие продажи'!#REF!</definedName>
    <definedName name="_5Автокомпоненты" localSheetId="0">'[14]Общие продажи'!#REF!</definedName>
    <definedName name="_5Автокомпоненты" localSheetId="1">'[14]Общие продажи'!#REF!</definedName>
    <definedName name="_5Автокомпоненты">'[14]Общие продажи'!#REF!</definedName>
    <definedName name="_6.ТЕЛЕФОНЫ" localSheetId="0">'[14]Общие продажи'!#REF!</definedName>
    <definedName name="_6.ТЕЛЕФОНЫ" localSheetId="1">'[14]Общие продажи'!#REF!</definedName>
    <definedName name="_6.ТЕЛЕФОНЫ">'[14]Общие продажи'!#REF!</definedName>
    <definedName name="_66.1.ПР.ТЕЛЕФОНЫ" localSheetId="0">'[14]Общие продажи'!#REF!</definedName>
    <definedName name="_66.1.ПР.ТЕЛЕФОНЫ" localSheetId="1">'[14]Общие продажи'!#REF!</definedName>
    <definedName name="_66.1.ПР.ТЕЛЕФОНЫ">'[14]Общие продажи'!#REF!</definedName>
    <definedName name="_66.2.ТЕЛЕФОНЫPanas." localSheetId="0">'[14]Общие продажи'!#REF!</definedName>
    <definedName name="_66.2.ТЕЛЕФОНЫPanas." localSheetId="1">'[14]Общие продажи'!#REF!</definedName>
    <definedName name="_66.2.ТЕЛЕФОНЫPanas.">'[14]Общие продажи'!#REF!</definedName>
    <definedName name="_7.БЫТ.ТЕХНИКА" localSheetId="0">'[14]Общие продажи'!#REF!</definedName>
    <definedName name="_7.БЫТ.ТЕХНИКА" localSheetId="1">'[14]Общие продажи'!#REF!</definedName>
    <definedName name="_7.БЫТ.ТЕХНИКА">'[14]Общие продажи'!#REF!</definedName>
    <definedName name="_77.1.PANASONIC" localSheetId="0">'[14]Общие продажи'!#REF!</definedName>
    <definedName name="_77.1.PANASONIC" localSheetId="1">'[14]Общие продажи'!#REF!</definedName>
    <definedName name="_77.1.PANASONIC">'[14]Общие продажи'!#REF!</definedName>
    <definedName name="_77.10.INDESITARISTON" localSheetId="0">'[14]Общие продажи'!#REF!</definedName>
    <definedName name="_77.10.INDESITARISTON" localSheetId="1">'[14]Общие продажи'!#REF!</definedName>
    <definedName name="_77.10.INDESITARISTON">'[14]Общие продажи'!#REF!</definedName>
    <definedName name="_77.12.BRAUN" localSheetId="0">'[14]Общие продажи'!#REF!</definedName>
    <definedName name="_77.12.BRAUN" localSheetId="1">'[14]Общие продажи'!#REF!</definedName>
    <definedName name="_77.12.BRAUN">'[14]Общие продажи'!#REF!</definedName>
    <definedName name="_77.14.BROTHER" localSheetId="0">'[14]Общие продажи'!#REF!</definedName>
    <definedName name="_77.14.BROTHER" localSheetId="1">'[14]Общие продажи'!#REF!</definedName>
    <definedName name="_77.14.BROTHER">'[14]Общие продажи'!#REF!</definedName>
    <definedName name="_77.15.ZANUSSI" localSheetId="0">'[14]Общие продажи'!#REF!</definedName>
    <definedName name="_77.15.ZANUSSI" localSheetId="1">'[14]Общие продажи'!#REF!</definedName>
    <definedName name="_77.15.ZANUSSI">'[14]Общие продажи'!#REF!</definedName>
    <definedName name="_77.16.GoldStar" localSheetId="0">'[14]Общие продажи'!#REF!</definedName>
    <definedName name="_77.16.GoldStar" localSheetId="1">'[14]Общие продажи'!#REF!</definedName>
    <definedName name="_77.16.GoldStar">'[14]Общие продажи'!#REF!</definedName>
    <definedName name="_77.17.THOMAS" localSheetId="0">'[14]Общие продажи'!#REF!</definedName>
    <definedName name="_77.17.THOMAS" localSheetId="1">'[14]Общие продажи'!#REF!</definedName>
    <definedName name="_77.17.THOMAS">'[14]Общие продажи'!#REF!</definedName>
    <definedName name="_77.19.Проая" localSheetId="0">'[14]Общие продажи'!#REF!</definedName>
    <definedName name="_77.19.Проая" localSheetId="1">'[14]Общие продажи'!#REF!</definedName>
    <definedName name="_77.19.Проая">'[14]Общие продажи'!#REF!</definedName>
    <definedName name="_77.2.SHARP" localSheetId="0">'[14]Общие продажи'!#REF!</definedName>
    <definedName name="_77.2.SHARP" localSheetId="1">'[14]Общие продажи'!#REF!</definedName>
    <definedName name="_77.2.SHARP">'[14]Общие продажи'!#REF!</definedName>
    <definedName name="_77.20.MOULINEX" localSheetId="0">'[14]Общие продажи'!#REF!</definedName>
    <definedName name="_77.20.MOULINEX" localSheetId="1">'[14]Общие продажи'!#REF!</definedName>
    <definedName name="_77.20.MOULINEX">'[14]Общие продажи'!#REF!</definedName>
    <definedName name="_77.21.BOSCHSIEM" localSheetId="0">'[14]Общие продажи'!#REF!</definedName>
    <definedName name="_77.21.BOSCHSIEM" localSheetId="1">'[14]Общие продажи'!#REF!</definedName>
    <definedName name="_77.21.BOSCHSIEM">'[14]Общие продажи'!#REF!</definedName>
    <definedName name="_77.24KRUPS" localSheetId="0">'[14]Общие продажи'!#REF!</definedName>
    <definedName name="_77.24KRUPS" localSheetId="1">'[14]Общие продажи'!#REF!</definedName>
    <definedName name="_77.24KRUPS">'[14]Общие продажи'!#REF!</definedName>
    <definedName name="_77.25VESTFROST" localSheetId="0">'[14]Общие продажи'!#REF!</definedName>
    <definedName name="_77.25VESTFROST" localSheetId="1">'[14]Общие продажи'!#REF!</definedName>
    <definedName name="_77.25VESTFROST">'[14]Общие продажи'!#REF!</definedName>
    <definedName name="_77.30FUNAI" localSheetId="0">'[14]Общие продажи'!#REF!</definedName>
    <definedName name="_77.30FUNAI" localSheetId="1">'[14]Общие продажи'!#REF!</definedName>
    <definedName name="_77.30FUNAI">'[14]Общие продажи'!#REF!</definedName>
    <definedName name="_77.31DAEWOO" localSheetId="0">'[14]Общие продажи'!#REF!</definedName>
    <definedName name="_77.31DAEWOO" localSheetId="1">'[14]Общие продажи'!#REF!</definedName>
    <definedName name="_77.31DAEWOO">'[14]Общие продажи'!#REF!</definedName>
    <definedName name="_77.32ELECTROLUX" localSheetId="0">'[14]Общие продажи'!#REF!</definedName>
    <definedName name="_77.32ELECTROLUX" localSheetId="1">'[14]Общие продажи'!#REF!</definedName>
    <definedName name="_77.32ELECTROLUX">'[14]Общие продажи'!#REF!</definedName>
    <definedName name="_77.33VAXGALAXY" localSheetId="0">'[14]Общие продажи'!#REF!</definedName>
    <definedName name="_77.33VAXGALAXY" localSheetId="1">'[14]Общие продажи'!#REF!</definedName>
    <definedName name="_77.33VAXGALAXY">'[14]Общие продажи'!#REF!</definedName>
    <definedName name="_77.34HITACHI" localSheetId="0">'[14]Общие продажи'!#REF!</definedName>
    <definedName name="_77.34HITACHI" localSheetId="1">'[14]Общие продажи'!#REF!</definedName>
    <definedName name="_77.34HITACHI">'[14]Общие продажи'!#REF!</definedName>
    <definedName name="_77.35ПОСУДА" localSheetId="0">'[14]Общие продажи'!#REF!</definedName>
    <definedName name="_77.35ПОСУДА" localSheetId="1">'[14]Общие продажи'!#REF!</definedName>
    <definedName name="_77.35ПОСУДА">'[14]Общие продажи'!#REF!</definedName>
    <definedName name="_77.37Rosenlew" localSheetId="0">'[14]Общие продажи'!#REF!</definedName>
    <definedName name="_77.37Rosenlew" localSheetId="1">'[14]Общие продажи'!#REF!</definedName>
    <definedName name="_77.37Rosenlew">'[14]Общие продажи'!#REF!</definedName>
    <definedName name="_77.4.ROWENTA" localSheetId="0">'[14]Общие продажи'!#REF!</definedName>
    <definedName name="_77.4.ROWENTA" localSheetId="1">'[14]Общие продажи'!#REF!</definedName>
    <definedName name="_77.4.ROWENTA">'[14]Общие продажи'!#REF!</definedName>
    <definedName name="_77.40Кондицион." localSheetId="0">'[14]Общие продажи'!#REF!</definedName>
    <definedName name="_77.40Кондицион." localSheetId="1">'[14]Общие продажи'!#REF!</definedName>
    <definedName name="_77.40Кондицион.">'[14]Общие продажи'!#REF!</definedName>
    <definedName name="_77.41Моющ.срва" localSheetId="0">'[14]Общие продажи'!#REF!</definedName>
    <definedName name="_77.41Моющ.срва" localSheetId="1">'[14]Общие продажи'!#REF!</definedName>
    <definedName name="_77.41Моющ.срва">'[14]Общие продажи'!#REF!</definedName>
    <definedName name="_77.42Фильт.вод." localSheetId="0">'[14]Общие продажи'!#REF!</definedName>
    <definedName name="_77.42Фильт.вод." localSheetId="1">'[14]Общие продажи'!#REF!</definedName>
    <definedName name="_77.42Фильт.вод.">'[14]Общие продажи'!#REF!</definedName>
    <definedName name="_77.44Elica" localSheetId="0">'[14]Общие продажи'!#REF!</definedName>
    <definedName name="_77.44Elica" localSheetId="1">'[14]Общие продажи'!#REF!</definedName>
    <definedName name="_77.44Elica">'[14]Общие продажи'!#REF!</definedName>
    <definedName name="_77.46AEG" localSheetId="0">'[14]Общие продажи'!#REF!</definedName>
    <definedName name="_77.46AEG" localSheetId="1">'[14]Общие продажи'!#REF!</definedName>
    <definedName name="_77.46AEG">'[14]Общие продажи'!#REF!</definedName>
    <definedName name="_77.47Liebherr" localSheetId="0">'[14]Общие продажи'!#REF!</definedName>
    <definedName name="_77.47Liebherr" localSheetId="1">'[14]Общие продажи'!#REF!</definedName>
    <definedName name="_77.47Liebherr">'[14]Общие продажи'!#REF!</definedName>
    <definedName name="_77.48Soehnle" localSheetId="0">'[14]Общие продажи'!#REF!</definedName>
    <definedName name="_77.48Soehnle" localSheetId="1">'[14]Общие продажи'!#REF!</definedName>
    <definedName name="_77.48Soehnle">'[14]Общие продажи'!#REF!</definedName>
    <definedName name="_77.49Binatone" localSheetId="0">'[14]Общие продажи'!#REF!</definedName>
    <definedName name="_77.49Binatone" localSheetId="1">'[14]Общие продажи'!#REF!</definedName>
    <definedName name="_77.49Binatone">'[14]Общие продажи'!#REF!</definedName>
    <definedName name="_77.5.SAMSUNG" localSheetId="0">'[14]Общие продажи'!#REF!</definedName>
    <definedName name="_77.5.SAMSUNG" localSheetId="1">'[14]Общие продажи'!#REF!</definedName>
    <definedName name="_77.5.SAMSUNG">'[14]Общие продажи'!#REF!</definedName>
    <definedName name="_77.50FOX" localSheetId="0">'[14]Общие продажи'!#REF!</definedName>
    <definedName name="_77.50FOX" localSheetId="1">'[14]Общие продажи'!#REF!</definedName>
    <definedName name="_77.50FOX">'[14]Общие продажи'!#REF!</definedName>
    <definedName name="_77.6.TEFAL" localSheetId="0">'[14]Общие продажи'!#REF!</definedName>
    <definedName name="_77.6.TEFAL" localSheetId="1">'[14]Общие продажи'!#REF!</definedName>
    <definedName name="_77.6.TEFAL">'[14]Общие продажи'!#REF!</definedName>
    <definedName name="_77.7.SUPRA" localSheetId="0">'[14]Общие продажи'!#REF!</definedName>
    <definedName name="_77.7.SUPRA" localSheetId="1">'[14]Общие продажи'!#REF!</definedName>
    <definedName name="_77.7.SUPRA">'[14]Общие продажи'!#REF!</definedName>
    <definedName name="_77.8.PHILIPS" localSheetId="0">'[14]Общие продажи'!#REF!</definedName>
    <definedName name="_77.8.PHILIPS" localSheetId="1">'[14]Общие продажи'!#REF!</definedName>
    <definedName name="_77.8.PHILIPS">'[14]Общие продажи'!#REF!</definedName>
    <definedName name="_77.9.CANDY" localSheetId="0">'[14]Общие продажи'!#REF!</definedName>
    <definedName name="_77.9.CANDY" localSheetId="1">'[14]Общие продажи'!#REF!</definedName>
    <definedName name="_77.9.CANDY">'[14]Общие продажи'!#REF!</definedName>
    <definedName name="_8.ПРОЕЕ" localSheetId="0">'[14]Общие продажи'!#REF!</definedName>
    <definedName name="_8.ПРОЕЕ" localSheetId="1">'[14]Общие продажи'!#REF!</definedName>
    <definedName name="_8.ПРОЕЕ">'[14]Общие продажи'!#REF!</definedName>
    <definedName name="_80110.11Тов.дост" localSheetId="0">'[14]Общие продажи'!#REF!</definedName>
    <definedName name="_80110.11Тов.дост" localSheetId="1">'[14]Общие продажи'!#REF!</definedName>
    <definedName name="_80110.11Тов.дост">'[14]Общие продажи'!#REF!</definedName>
    <definedName name="_80110.14Подкл.БТ" localSheetId="0">'[14]Общие продажи'!#REF!</definedName>
    <definedName name="_80110.14Подкл.БТ" localSheetId="1">'[14]Общие продажи'!#REF!</definedName>
    <definedName name="_80110.14Подкл.БТ">'[14]Общие продажи'!#REF!</definedName>
    <definedName name="_802Скидка" localSheetId="0">'[14]Общие продажи'!#REF!</definedName>
    <definedName name="_802Скидка" localSheetId="1">'[14]Общие продажи'!#REF!</definedName>
    <definedName name="_802Скидка">'[14]Общие продажи'!#REF!</definedName>
    <definedName name="_88.1.Фототехника" localSheetId="0">'[14]Общие продажи'!#REF!</definedName>
    <definedName name="_88.1.Фототехника" localSheetId="1">'[14]Общие продажи'!#REF!</definedName>
    <definedName name="_88.1.Фототехника">'[14]Общие продажи'!#REF!</definedName>
    <definedName name="_88.10.Бат.акк." localSheetId="0">'[14]Общие продажи'!#REF!</definedName>
    <definedName name="_88.10.Бат.акк." localSheetId="1">'[14]Общие продажи'!#REF!</definedName>
    <definedName name="_88.10.Бат.акк.">'[14]Общие продажи'!#REF!</definedName>
    <definedName name="_88.11.Кейсысум.ехлы" localSheetId="0">'[14]Общие продажи'!#REF!</definedName>
    <definedName name="_88.11.Кейсысум.ехлы" localSheetId="1">'[14]Общие продажи'!#REF!</definedName>
    <definedName name="_88.11.Кейсысум.ехлы">'[14]Общие продажи'!#REF!</definedName>
    <definedName name="_88.12.Пульты" localSheetId="0">'[14]Общие продажи'!#REF!</definedName>
    <definedName name="_88.12.Пульты" localSheetId="1">'[14]Общие продажи'!#REF!</definedName>
    <definedName name="_88.12.Пульты">'[14]Общие продажи'!#REF!</definedName>
    <definedName name="_88.13.Кабеляшну" localSheetId="0">'[14]Общие продажи'!#REF!</definedName>
    <definedName name="_88.13.Кабеляшну" localSheetId="1">'[14]Общие продажи'!#REF!</definedName>
    <definedName name="_88.13.Кабеляшну">'[14]Общие продажи'!#REF!</definedName>
    <definedName name="_88.14.CaseLogicLL" localSheetId="0">'[14]Общие продажи'!#REF!</definedName>
    <definedName name="_88.14.CaseLogicLL" localSheetId="1">'[14]Общие продажи'!#REF!</definedName>
    <definedName name="_88.14.CaseLogicLL">'[14]Общие продажи'!#REF!</definedName>
    <definedName name="_88.15.Кассетыдиски" localSheetId="0">'[14]Общие продажи'!#REF!</definedName>
    <definedName name="_88.15.Кассетыдиски" localSheetId="1">'[14]Общие продажи'!#REF!</definedName>
    <definedName name="_88.15.Кассетыдиски">'[14]Общие продажи'!#REF!</definedName>
    <definedName name="_88.17.Реклама" localSheetId="0">'[14]Общие продажи'!#REF!</definedName>
    <definedName name="_88.17.Реклама" localSheetId="1">'[14]Общие продажи'!#REF!</definedName>
    <definedName name="_88.17.Реклама">'[14]Общие продажи'!#REF!</definedName>
    <definedName name="_88.18асы" localSheetId="0">'[14]Общие продажи'!#REF!</definedName>
    <definedName name="_88.18асы" localSheetId="1">'[14]Общие продажи'!#REF!</definedName>
    <definedName name="_88.18асы">'[14]Общие продажи'!#REF!</definedName>
    <definedName name="_88.2.Оргтехника" localSheetId="0">'[14]Общие продажи'!#REF!</definedName>
    <definedName name="_88.2.Оргтехника" localSheetId="1">'[14]Общие продажи'!#REF!</definedName>
    <definedName name="_88.2.Оргтехника">'[14]Общие продажи'!#REF!</definedName>
    <definedName name="_88.5.Стендыподставки" localSheetId="0">'[14]Общие продажи'!#REF!</definedName>
    <definedName name="_88.5.Стендыподставки" localSheetId="1">'[14]Общие продажи'!#REF!</definedName>
    <definedName name="_88.5.Стендыподставки">'[14]Общие продажи'!#REF!</definedName>
    <definedName name="_88.6.Игры" localSheetId="0">'[14]Общие продажи'!#REF!</definedName>
    <definedName name="_88.6.Игры" localSheetId="1">'[14]Общие продажи'!#REF!</definedName>
    <definedName name="_88.6.Игры">'[14]Общие продажи'!#REF!</definedName>
    <definedName name="_88.7.Микрофоны" localSheetId="0">'[14]Общие продажи'!#REF!</definedName>
    <definedName name="_88.7.Микрофоны" localSheetId="1">'[14]Общие продажи'!#REF!</definedName>
    <definedName name="_88.7.Микрофоны">'[14]Общие продажи'!#REF!</definedName>
    <definedName name="_88.8.Антенны" localSheetId="0">'[14]Общие продажи'!#REF!</definedName>
    <definedName name="_88.8.Антенны" localSheetId="1">'[14]Общие продажи'!#REF!</definedName>
    <definedName name="_88.8.Антенны">'[14]Общие продажи'!#REF!</definedName>
    <definedName name="_88.9.Адапт.акк." localSheetId="0">'[14]Общие продажи'!#REF!</definedName>
    <definedName name="_88.9.Адапт.акк." localSheetId="1">'[14]Общие продажи'!#REF!</definedName>
    <definedName name="_88.9.Адапт.акк.">'[14]Общие продажи'!#REF!</definedName>
    <definedName name="_8DVDLDHiFiк" localSheetId="0">'[14]Общие продажи'!#REF!</definedName>
    <definedName name="_8DVDLDHiFiк" localSheetId="1">'[14]Общие продажи'!#REF!</definedName>
    <definedName name="_8DVDLDHiFiк">'[14]Общие продажи'!#REF!</definedName>
    <definedName name="_8Канц.товары" localSheetId="0">'[14]Общие продажи'!#REF!</definedName>
    <definedName name="_8Канц.товары" localSheetId="1">'[14]Общие продажи'!#REF!</definedName>
    <definedName name="_8Канц.товары">'[14]Общие продажи'!#REF!</definedName>
    <definedName name="_9.Компьютеры" localSheetId="0">'[14]Общие продажи'!#REF!</definedName>
    <definedName name="_9.Компьютеры" localSheetId="1">'[14]Общие продажи'!#REF!</definedName>
    <definedName name="_9.Компьютеры">'[14]Общие продажи'!#REF!</definedName>
    <definedName name="_90212.3Быт.Техник" localSheetId="0">'[14]Общие продажи'!#REF!</definedName>
    <definedName name="_90212.3Быт.Техник" localSheetId="1">'[14]Общие продажи'!#REF!</definedName>
    <definedName name="_90212.3Быт.Техник">'[14]Общие продажи'!#REF!</definedName>
    <definedName name="_9Вводвывод" localSheetId="0">'[14]Общие продажи'!#REF!</definedName>
    <definedName name="_9Вводвывод" localSheetId="1">'[14]Общие продажи'!#REF!</definedName>
    <definedName name="_9Вводвывод">'[14]Общие продажи'!#REF!</definedName>
    <definedName name="_9Готовыерешения" localSheetId="0">'[14]Общие продажи'!#REF!</definedName>
    <definedName name="_9Готовыерешения" localSheetId="1">'[14]Общие продажи'!#REF!</definedName>
    <definedName name="_9Готовыерешения">'[14]Общие продажи'!#REF!</definedName>
    <definedName name="_9Игры" localSheetId="0">'[14]Общие продажи'!#REF!</definedName>
    <definedName name="_9Игры" localSheetId="1">'[14]Общие продажи'!#REF!</definedName>
    <definedName name="_9Игры">'[14]Общие продажи'!#REF!</definedName>
    <definedName name="_9Кабеляперходн." localSheetId="0">'[14]Общие продажи'!#REF!</definedName>
    <definedName name="_9Кабеляперходн." localSheetId="1">'[14]Общие продажи'!#REF!</definedName>
    <definedName name="_9Кабеляперходн.">'[14]Общие продажи'!#REF!</definedName>
    <definedName name="_9Комп.мебель" localSheetId="0">'[14]Общие продажи'!#REF!</definedName>
    <definedName name="_9Комп.мебель" localSheetId="1">'[14]Общие продажи'!#REF!</definedName>
    <definedName name="_9Комп.мебель">'[14]Общие продажи'!#REF!</definedName>
    <definedName name="_9Комплектующие" localSheetId="0">'[14]Общие продажи'!#REF!</definedName>
    <definedName name="_9Комплектующие" localSheetId="1">'[14]Общие продажи'!#REF!</definedName>
    <definedName name="_9Комплектующие">'[14]Общие продажи'!#REF!</definedName>
    <definedName name="_9Мониторы" localSheetId="0">'[14]Общие продажи'!#REF!</definedName>
    <definedName name="_9Мониторы" localSheetId="1">'[14]Общие продажи'!#REF!</definedName>
    <definedName name="_9Мониторы">'[14]Общие продажи'!#REF!</definedName>
    <definedName name="_9Мультимедиа" localSheetId="0">'[14]Общие продажи'!#REF!</definedName>
    <definedName name="_9Мультимедиа" localSheetId="1">'[14]Общие продажи'!#REF!</definedName>
    <definedName name="_9Мультимедиа">'[14]Общие продажи'!#REF!</definedName>
    <definedName name="_9Оргтехника" localSheetId="0">'[14]Общие продажи'!#REF!</definedName>
    <definedName name="_9Оргтехника" localSheetId="1">'[14]Общие продажи'!#REF!</definedName>
    <definedName name="_9Оргтехника">'[14]Общие продажи'!#REF!</definedName>
    <definedName name="_9ПО" localSheetId="0">'[14]Общие продажи'!#REF!</definedName>
    <definedName name="_9ПО" localSheetId="1">'[14]Общие продажи'!#REF!</definedName>
    <definedName name="_9ПО">'[14]Общие продажи'!#REF!</definedName>
    <definedName name="_9Разное" localSheetId="0">'[14]Общие продажи'!#REF!</definedName>
    <definedName name="_9Разное" localSheetId="1">'[14]Общие продажи'!#REF!</definedName>
    <definedName name="_9Разное">'[14]Общие продажи'!#REF!</definedName>
    <definedName name="_9Расх.мат.оргтех" localSheetId="0">'[14]Общие продажи'!#REF!</definedName>
    <definedName name="_9Расх.мат.оргтех" localSheetId="1">'[14]Общие продажи'!#REF!</definedName>
    <definedName name="_9Расх.мат.оргтех">'[14]Общие продажи'!#REF!</definedName>
    <definedName name="_9Расх.материалы" localSheetId="0">'[14]Общие продажи'!#REF!</definedName>
    <definedName name="_9Расх.материалы" localSheetId="1">'[14]Общие продажи'!#REF!</definedName>
    <definedName name="_9Расх.материалы">'[14]Общие продажи'!#REF!</definedName>
    <definedName name="_9Услуги" localSheetId="0">'[14]Общие продажи'!#REF!</definedName>
    <definedName name="_9Услуги" localSheetId="1">'[14]Общие продажи'!#REF!</definedName>
    <definedName name="_9Услуги">'[14]Общие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'[15]#ССЫЛКА'!$Q$2</definedName>
    <definedName name="_def1999" localSheetId="0">'[16]1999-veca'!#REF!</definedName>
    <definedName name="_def1999" localSheetId="1">'[133]1999-veca'!#REF!</definedName>
    <definedName name="_def1999">'[17]1999-veca'!#REF!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'[6]ФОТ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'[12]BCS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'[13]APP Systems'!$H$49</definedName>
    <definedName name="_sy7" localSheetId="1">#REF!</definedName>
    <definedName name="_sy7">#REF!</definedName>
    <definedName name="_sy8" localSheetId="1">#REF!</definedName>
    <definedName name="_sy8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[18]киев!#REF!</definedName>
    <definedName name="_л4604" localSheetId="1">[18]киев!#REF!</definedName>
    <definedName name="_л4604">[19]киев!#REF!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'[20]Продажи реальные и прогноз 20 л'!$E$47</definedName>
    <definedName name="AccessDatabase" hidden="1">"C:\Мои документы\НоваяОборотка.mdb"</definedName>
    <definedName name="ActualPE" localSheetId="0">'[21]Dairy Precedents'!#REF!</definedName>
    <definedName name="ActualPE" localSheetId="1">'[21]Dairy Precedents'!#REF!</definedName>
    <definedName name="ActualPE">'[21]Dairy Precedents'!#REF!</definedName>
    <definedName name="advertaxrate" localSheetId="0">[22]Справочно!#REF!</definedName>
    <definedName name="advertaxrate" localSheetId="1">[22]Справочно!#REF!</definedName>
    <definedName name="advertaxrate">[22]Справочно!#REF!</definedName>
    <definedName name="al">'[23]0_33'!$E$43</definedName>
    <definedName name="AmoncostofSales">[22]Справочно!$B$18</definedName>
    <definedName name="AmonGA">[22]Справочно!$B$20</definedName>
    <definedName name="AmonLeasedEquip">[22]Справочно!$B$21</definedName>
    <definedName name="AmonSD">[22]Справочно!$B$19</definedName>
    <definedName name="AN">[9]!AN</definedName>
    <definedName name="ANLAGE_III">[24]Anlagevermögen!$A$1:$Z$29</definedName>
    <definedName name="anscount" hidden="1">1</definedName>
    <definedName name="arpu" localSheetId="0">'[25]Input-Moscow'!#REF!</definedName>
    <definedName name="arpu" localSheetId="1">'[25]Input-Moscow'!#REF!</definedName>
    <definedName name="arpu">'[25]Input-Moscow'!#REF!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'[26]продажи (н)'!$B$2</definedName>
    <definedName name="B_FIO">[27]Титульный!$F$32</definedName>
    <definedName name="B_POST">[27]Титульный!$F$33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'[28]Баланс передача'!$F$13:$O$96</definedName>
    <definedName name="BAL_PR_CALC_AREA">'[28]Баланс производство'!$F$14:$GO$97</definedName>
    <definedName name="balance" localSheetId="0">[29]!balance</definedName>
    <definedName name="balance" localSheetId="1">[29]!balance</definedName>
    <definedName name="balance">[29]!balance</definedName>
    <definedName name="BALEE_FLOAD" localSheetId="1">#REF!</definedName>
    <definedName name="BALEE_FLOAD">#REF!</definedName>
    <definedName name="BALM_FLOAD" localSheetId="1">#REF!</definedName>
    <definedName name="BALM_FLOAD">#REF!</definedName>
    <definedName name="bb">'[20]Продажи реальные и прогноз 20 л'!$F$47</definedName>
    <definedName name="bl">'[23]0_33'!$F$43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1">#REF!</definedName>
    <definedName name="CC">#REF!</definedName>
    <definedName name="cd">[9]!cd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'[25]Input-Moscow'!#REF!</definedName>
    <definedName name="chel_pen" localSheetId="1">'[25]Input-Moscow'!#REF!</definedName>
    <definedName name="chel_pen">'[25]Input-Moscow'!#REF!</definedName>
    <definedName name="client" localSheetId="0">#REF!</definedName>
    <definedName name="client" localSheetId="1">#REF!</definedName>
    <definedName name="client">#REF!</definedName>
    <definedName name="Coeff2">[30]Лист2!$C$12</definedName>
    <definedName name="Coeff3">[30]Лист2!$C$14</definedName>
    <definedName name="Coeff4">[30]Лист2!$C$16</definedName>
    <definedName name="Company">'[31]Macro Assumptions'!$A$1</definedName>
    <definedName name="CompOt">[9]!CompOt</definedName>
    <definedName name="CompOt2">[9]!CompOt2</definedName>
    <definedName name="CompRas">[9]!CompRas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[32]!Consol</definedName>
    <definedName name="Consol" localSheetId="1">[32]!Consol</definedName>
    <definedName name="Consol">[32]!Consol</definedName>
    <definedName name="CONTROL_OR_NOT">[33]TSheet!$Z$2:$Z$3</definedName>
    <definedName name="CONTROL_OR_NOT_2">[33]TSheet!$AA$2:$AA$4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redits" localSheetId="1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redits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t">[9]!ct</definedName>
    <definedName name="cur">'[8]#ССЫЛКА'!$K$2</definedName>
    <definedName name="Currency" localSheetId="0">[35]Output!#REF!</definedName>
    <definedName name="Currency" localSheetId="1">[35]Output!#REF!</definedName>
    <definedName name="Currency">[35]Output!#REF!</definedName>
    <definedName name="cyp">'[36]FS-97'!$BA$90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'[37]2003'!#REF!</definedName>
    <definedName name="dd" localSheetId="1">'[37]2003'!#REF!</definedName>
    <definedName name="dd">'[37]2003'!#REF!</definedName>
    <definedName name="ddd" localSheetId="0">#REF!</definedName>
    <definedName name="ddd" localSheetId="1">[134]ПРОГНОЗ_1!#REF!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[38]TSheet!$Q$2:$Q$4</definedName>
    <definedName name="DIMENSION_TYPE" localSheetId="1">[135]TSheet!$Q$2:$Q$4</definedName>
    <definedName name="DIMENSION_TYPE">[39]TSheet!$Q$2:$Q$4</definedName>
    <definedName name="DOLL" localSheetId="0">#REF!</definedName>
    <definedName name="DOLL" localSheetId="1">#REF!</definedName>
    <definedName name="DOLL">#REF!</definedName>
    <definedName name="Dollar">'[40]на 2000 год'!$G$2</definedName>
    <definedName name="Down_range" localSheetId="1">#REF!</definedName>
    <definedName name="Down_range">#REF!</definedName>
    <definedName name="DP">[41]Титульный!$F$1</definedName>
    <definedName name="DP_Begin">[33]Титульный!$F$27</definedName>
    <definedName name="DP_Period">[33]Титульный!$F$28</definedName>
    <definedName name="draft" localSheetId="0">#REF!</definedName>
    <definedName name="draft" localSheetId="1">#REF!</definedName>
    <definedName name="draft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>[9]!dsragh</definedName>
    <definedName name="dt20kt10" localSheetId="0">#REF!</definedName>
    <definedName name="dt20kt10" localSheetId="1">#REF!</definedName>
    <definedName name="dt20kt10">#REF!</definedName>
    <definedName name="DURATION">[27]Титульный!$F$25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[42]Настройка!$A$5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[43]Anlagevermögen!$A$1:$Z$29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[9]!ew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>[44]TSheet!$Q$1:$Q$10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>[9]!fbgffnjfgg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1">#REF!</definedName>
    <definedName name="fff">#REF!</definedName>
    <definedName name="fffff" localSheetId="0">'[45]Гр5(о)'!#REF!</definedName>
    <definedName name="fffff" localSheetId="1">'[136]Гр5(о)'!#REF!</definedName>
    <definedName name="fffff">'[46]Гр5(о)'!#REF!</definedName>
    <definedName name="fg">[9]!fg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 '!P1_SCOPE_PER_PRT,'Приложение 1 '!P2_SCOPE_PER_PRT,'Приложение 1 '!P3_SCOPE_PER_PRT,'Приложение 1 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>[33]TSheet!$C$2</definedName>
    <definedName name="FORMID">[47]TSheet!$B$1</definedName>
    <definedName name="FORMNAME">[33]TSheet!$C$3</definedName>
    <definedName name="FUEL_GROUP">[33]TSheet!$T$2:$T$7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>[33]TSheet!$R$2:$R$8</definedName>
    <definedName name="gf">'[20]Продажи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>[9]!gfg</definedName>
    <definedName name="ggf" localSheetId="0">'[8]Общие продажи'!#REF!</definedName>
    <definedName name="ggf" localSheetId="1">'[8]Общие продажи'!#REF!</definedName>
    <definedName name="ggf">'[8]Общие продажи'!#REF!</definedName>
    <definedName name="gggg" localSheetId="0">#REF!</definedName>
    <definedName name="gggg" localSheetId="1">#REF!</definedName>
    <definedName name="gggg">#REF!</definedName>
    <definedName name="gh" localSheetId="0">'[8]Общие продажи'!#REF!</definedName>
    <definedName name="gh" localSheetId="1">'[8]Общие продажи'!#REF!</definedName>
    <definedName name="gh">'[8]Общие продажи'!#REF!</definedName>
    <definedName name="ghhktyi">[9]!ghhktyi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>[48]Титульный!$F$10</definedName>
    <definedName name="GRANGE_11" localSheetId="1">#REF!</definedName>
    <definedName name="GRANGE_11">#REF!</definedName>
    <definedName name="GRANGE_12" localSheetId="1">#REF!</definedName>
    <definedName name="GRANGE_12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>[9]!hfte</definedName>
    <definedName name="hgkj">'[49]Продажи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'[12]BCS APP Slovakia'!$AF$6</definedName>
    <definedName name="hhjhjjkkjjk">'[12]BCS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[50]TSheet!$S$2:$S$22</definedName>
    <definedName name="I_LIST_1">[51]TSheet!$G$30:$G$34</definedName>
    <definedName name="I_LIST_3">[51]TSheet!$G$50:$G$61</definedName>
    <definedName name="I_LIST_4">[52]TSheet!$G$66:$G$74</definedName>
    <definedName name="ID">[33]Титульный!$A$1</definedName>
    <definedName name="Industry" localSheetId="0">'[31]Dairy Precedents'!#REF!</definedName>
    <definedName name="Industry" localSheetId="1">'[31]Dairy Precedents'!#REF!</definedName>
    <definedName name="Industry">'[31]Dairy Precedents'!#REF!</definedName>
    <definedName name="INPUT_FIELDS_APPCZ">'[53]4 Fin &amp; Publ'!$B$8:$Z$11,'[53]4 Fin &amp; Publ'!$B$14:$Z$19</definedName>
    <definedName name="INPUT_FIELDS_APPSK" localSheetId="1">#REF!,#REF!</definedName>
    <definedName name="INPUT_FIELDS_APPSK">#REF!,#REF!</definedName>
    <definedName name="Interval">[42]Настройка!$B$13</definedName>
    <definedName name="Interval1">[54]Настройка!$B$15</definedName>
    <definedName name="INTPR" localSheetId="1">#REF!</definedName>
    <definedName name="INTPR">#REF!</definedName>
    <definedName name="IS" localSheetId="1">#REF!</definedName>
    <definedName name="IS">#REF!</definedName>
    <definedName name="ISTFIN_LIST">[51]TSheet!$S$2:$S$12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'[55]Гр5(о)'!#REF!</definedName>
    <definedName name="jjjj" localSheetId="1">'[137]Гр5(о)'!#REF!</definedName>
    <definedName name="jjjj">'[56]Гр5(о)'!#REF!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[57]Лист1!$C$14</definedName>
    <definedName name="k_dz">'[58]К-ты'!$H$9</definedName>
    <definedName name="k_el">'[58]К-ты'!$I$9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'[20]Продажи реальные и прогноз 20 л'!$G$47</definedName>
    <definedName name="Kdr">'[58]К-ты'!$G$9</definedName>
    <definedName name="Kgaz">'[58]К-ты'!$D$9</definedName>
    <definedName name="khkhjkh" localSheetId="0">#REF!</definedName>
    <definedName name="khkhjkh" localSheetId="1">#REF!</definedName>
    <definedName name="khkhjkh">#REF!</definedName>
    <definedName name="kl">'[23]0_33'!$G$43</definedName>
    <definedName name="klk">'[12]BCS APP CR'!$G$24</definedName>
    <definedName name="Kmaz">'[58]К-ты'!$E$9</definedName>
    <definedName name="knkn.n.">[9]!knkn.n.</definedName>
    <definedName name="Kug">'[58]К-ты'!$F$9</definedName>
    <definedName name="kurg_pen" localSheetId="0">'[25]Input-Moscow'!#REF!</definedName>
    <definedName name="kurg_pen" localSheetId="1">'[25]Input-Moscow'!#REF!</definedName>
    <definedName name="kurg_pen">'[25]Input-Moscow'!#REF!</definedName>
    <definedName name="Language">[57]Лист1!$C$407</definedName>
    <definedName name="LocalNetDebt" localSheetId="0">'[21]Dairy Precedents'!#REF!</definedName>
    <definedName name="LocalNetDebt" localSheetId="1">'[21]Dairy Precedents'!#REF!</definedName>
    <definedName name="LocalNetDebt">'[21]Dairy Precedents'!#REF!</definedName>
    <definedName name="LocalNetIncome" localSheetId="0">'[21]Dairy Precedents'!#REF!</definedName>
    <definedName name="LocalNetIncome" localSheetId="1">'[21]Dairy Precedents'!#REF!</definedName>
    <definedName name="LocalNetIncome">'[21]Dairy Precedents'!#REF!</definedName>
    <definedName name="LocalSales" localSheetId="0">'[21]Dairy Precedents'!#REF!</definedName>
    <definedName name="LocalSales" localSheetId="1">'[21]Dairy Precedents'!#REF!</definedName>
    <definedName name="LocalSales">'[21]Dairy Precedents'!#REF!</definedName>
    <definedName name="Ltitle" localSheetId="0">#REF!</definedName>
    <definedName name="Ltitle" localSheetId="1">#REF!</definedName>
    <definedName name="Ltitle">#REF!</definedName>
    <definedName name="m">[59]Anlagevermögen!$A$1:$Z$29</definedName>
    <definedName name="m_PERIOD_NAME" hidden="1">[60]XLR_NoRangeSheet!$C$6</definedName>
    <definedName name="material" localSheetId="0">#REF!</definedName>
    <definedName name="material" localSheetId="1">#REF!</definedName>
    <definedName name="material">#REF!</definedName>
    <definedName name="MET_GROUP">[33]TSheet!$X$2:$X$3</definedName>
    <definedName name="mi_re_end01">[34]УрРасч!$H$31,[34]УрРасч!$H$29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'[28]Список организаций'!$I$11</definedName>
    <definedName name="MO_LIST_2">[61]REESTR_MO!$B$2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>[33]Титульный!$F$24</definedName>
    <definedName name="MP" localSheetId="1">#REF!</definedName>
    <definedName name="MP">#REF!</definedName>
    <definedName name="MR" localSheetId="1">#REF!</definedName>
    <definedName name="MR">#REF!</definedName>
    <definedName name="MR_LIST">[61]REESTR_MO!$D$2</definedName>
    <definedName name="Mth_Count_0">[33]TSheet!$J$3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[57]Лист1!$C$408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>[9]!nfyz</definedName>
    <definedName name="nhj">[62]PL!$A$36:$D$47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[63]к2!#REF!</definedName>
    <definedName name="norm_NTM_apple_appleGal" localSheetId="1">[63]к2!#REF!</definedName>
    <definedName name="norm_NTM_apple_appleGal">[63]к2!#REF!</definedName>
    <definedName name="norm_NTM_apple_aroma" localSheetId="0">[63]к2!#REF!</definedName>
    <definedName name="norm_NTM_apple_aroma" localSheetId="1">[63]к2!#REF!</definedName>
    <definedName name="norm_NTM_apple_aroma">[63]к2!#REF!</definedName>
    <definedName name="norm_NTM_grapefruit_buzina" localSheetId="0">[63]к2!#REF!</definedName>
    <definedName name="norm_NTM_grapefruit_buzina" localSheetId="1">[63]к2!#REF!</definedName>
    <definedName name="norm_NTM_grapefruit_buzina">[63]к2!#REF!</definedName>
    <definedName name="norm_NTM_grapefruit_citricacid" localSheetId="0">[63]к2!#REF!</definedName>
    <definedName name="norm_NTM_grapefruit_citricacid" localSheetId="1">[63]к2!#REF!</definedName>
    <definedName name="norm_NTM_grapefruit_citricacid">[63]к2!#REF!</definedName>
    <definedName name="norm_NTM_grapefruit_r4573" localSheetId="0">[63]к2!#REF!</definedName>
    <definedName name="norm_NTM_grapefruit_r4573" localSheetId="1">[63]к2!#REF!</definedName>
    <definedName name="norm_NTM_grapefruit_r4573">[63]к2!#REF!</definedName>
    <definedName name="norm_NTM_grapefruit_sugar" localSheetId="0">[63]к2!#REF!</definedName>
    <definedName name="norm_NTM_grapefruit_sugar" localSheetId="1">[63]к2!#REF!</definedName>
    <definedName name="norm_NTM_grapefruit_sugar">[63]к2!#REF!</definedName>
    <definedName name="norm_NTM_grapefruit_w4548" localSheetId="0">[63]к2!#REF!</definedName>
    <definedName name="norm_NTM_grapefruit_w4548" localSheetId="1">[63]к2!#REF!</definedName>
    <definedName name="norm_NTM_grapefruit_w4548">[63]к2!#REF!</definedName>
    <definedName name="norm_NTM_multivit_citricacid" localSheetId="0">[63]к2!#REF!</definedName>
    <definedName name="norm_NTM_multivit_citricacid" localSheetId="1">[63]к2!#REF!</definedName>
    <definedName name="norm_NTM_multivit_citricacid">[63]к2!#REF!</definedName>
    <definedName name="norm_NTM_multivit_mult8553" localSheetId="0">[63]к2!#REF!</definedName>
    <definedName name="norm_NTM_multivit_mult8553" localSheetId="1">[63]к2!#REF!</definedName>
    <definedName name="norm_NTM_multivit_mult8553">[63]к2!#REF!</definedName>
    <definedName name="norm_NTM_multivit_sugar" localSheetId="0">[63]к2!#REF!</definedName>
    <definedName name="norm_NTM_multivit_sugar" localSheetId="1">[63]к2!#REF!</definedName>
    <definedName name="norm_NTM_multivit_sugar">[63]к2!#REF!</definedName>
    <definedName name="norm_NTM_multivit_vitmix" localSheetId="0">[63]к2!#REF!</definedName>
    <definedName name="norm_NTM_multivit_vitmix" localSheetId="1">[63]к2!#REF!</definedName>
    <definedName name="norm_NTM_multivit_vitmix">[63]к2!#REF!</definedName>
    <definedName name="norm_NTM_orange_citricacid" localSheetId="0">[63]к2!#REF!</definedName>
    <definedName name="norm_NTM_orange_citricacid" localSheetId="1">[63]к2!#REF!</definedName>
    <definedName name="norm_NTM_orange_citricacid">[63]к2!#REF!</definedName>
    <definedName name="norm_NTM_orange_pulp" localSheetId="0">[63]к2!#REF!</definedName>
    <definedName name="norm_NTM_orange_pulp" localSheetId="1">[63]к2!#REF!</definedName>
    <definedName name="norm_NTM_orange_pulp">[63]к2!#REF!</definedName>
    <definedName name="norm_NTM_orange_sugar" localSheetId="0">[63]к2!#REF!</definedName>
    <definedName name="norm_NTM_orange_sugar" localSheetId="1">[63]к2!#REF!</definedName>
    <definedName name="norm_NTM_orange_sugar">[63]к2!#REF!</definedName>
    <definedName name="norm_NTM_orangeapricotnectar_orangeapricot8555" localSheetId="0">[63]к2!#REF!</definedName>
    <definedName name="norm_NTM_orangeapricotnectar_orangeapricot8555" localSheetId="1">[63]к2!#REF!</definedName>
    <definedName name="norm_NTM_orangeapricotnectar_orangeapricot8555">[63]к2!#REF!</definedName>
    <definedName name="norm_NTM_orangemango_3503" localSheetId="0">[63]к2!#REF!</definedName>
    <definedName name="norm_NTM_orangemango_3503" localSheetId="1">[63]к2!#REF!</definedName>
    <definedName name="norm_NTM_orangemango_3503">[63]к2!#REF!</definedName>
    <definedName name="norm_NTM_orangemango_citricacid" localSheetId="0">[63]к2!#REF!</definedName>
    <definedName name="norm_NTM_orangemango_citricacid" localSheetId="1">[63]к2!#REF!</definedName>
    <definedName name="norm_NTM_orangemango_citricacid">[63]к2!#REF!</definedName>
    <definedName name="norm_NTM_orangemango_mango8661" localSheetId="0">[63]к2!#REF!</definedName>
    <definedName name="norm_NTM_orangemango_mango8661" localSheetId="1">[63]к2!#REF!</definedName>
    <definedName name="norm_NTM_orangemango_mango8661">[63]к2!#REF!</definedName>
    <definedName name="norm_NTM_orangemango_sugar" localSheetId="0">[63]к2!#REF!</definedName>
    <definedName name="norm_NTM_orangemango_sugar" localSheetId="1">[63]к2!#REF!</definedName>
    <definedName name="norm_NTM_orangemango_sugar">[63]к2!#REF!</definedName>
    <definedName name="norm_NTM_pineapple_citricacid" localSheetId="0">[63]к2!#REF!</definedName>
    <definedName name="norm_NTM_pineapple_citricacid" localSheetId="1">[63]к2!#REF!</definedName>
    <definedName name="norm_NTM_pineapple_citricacid">[63]к2!#REF!</definedName>
    <definedName name="norm_NTM_pineapple_pineapple8518" localSheetId="0">[63]к2!#REF!</definedName>
    <definedName name="norm_NTM_pineapple_pineapple8518" localSheetId="1">[63]к2!#REF!</definedName>
    <definedName name="norm_NTM_pineapple_pineapple8518">[63]к2!#REF!</definedName>
    <definedName name="norm_NTM_pineapple_sugar" localSheetId="0">[63]к2!#REF!</definedName>
    <definedName name="norm_NTM_pineapple_sugar" localSheetId="1">[63]к2!#REF!</definedName>
    <definedName name="norm_NTM_pineapple_sugar">[63]к2!#REF!</definedName>
    <definedName name="norm_NTM_tomato_salt" localSheetId="0">[63]к2!#REF!</definedName>
    <definedName name="norm_NTM_tomato_salt" localSheetId="1">[63]к2!#REF!</definedName>
    <definedName name="norm_NTM_tomato_salt">[63]к2!#REF!</definedName>
    <definedName name="norm_NTM_tomato_tomato25bx" localSheetId="0">[63]к2!#REF!</definedName>
    <definedName name="norm_NTM_tomato_tomato25bx" localSheetId="1">[63]к2!#REF!</definedName>
    <definedName name="norm_NTM_tomato_tomato25bx">[63]к2!#REF!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[63]к2!#REF!</definedName>
    <definedName name="normNTM_orange_orangecargill" localSheetId="1">[63]к2!#REF!</definedName>
    <definedName name="normNTM_orange_orangecargill">[63]к2!#REF!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>[64]Титульный!$F$17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1">[65]Титульный!#REF!</definedName>
    <definedName name="P_TYPE">[65]Титульный!#REF!</definedName>
    <definedName name="P_TYPE_GROUP">[65]TSheet!$W$2:$W$6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[66]Лист1!$E$15:$I$16,[66]Лист1!$E$18:$I$20,[66]Лист1!$E$23:$I$23,[66]Лист1!$E$26:$I$26,[66]Лист1!$E$29:$I$29,[66]Лист1!$E$32:$I$32,[66]Лист1!$E$35:$I$35,[66]Лист1!$B$34,[66]Лист1!$B$37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 '!P1_SCOPE_PER_PRT,'Приложение 1 '!P2_SCOPE_PER_PRT,'Приложение 1 '!P3_SCOPE_PER_PRT,'Приложение 1 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'[67]8РЭК'!$B$52:$B$57,'[67]8РЭК'!$B$61:$B$66,'[67]8РЭК'!$B$69:$B$74,'[67]8РЭК'!$B$77:$B$82,'[67]8РЭК'!$B$85:$B$90,'[67]8РЭК'!$B$93:$B$98,'[67]8РЭК'!$B$101:$B$106,'[67]8РЭК'!$B$109:$B$114,'[67]8РЭК'!$B$117:$B$122</definedName>
    <definedName name="pbStartPageNumber">1</definedName>
    <definedName name="pbUpdatePageNumbering">TRUE</definedName>
    <definedName name="PC" localSheetId="1">#REF!</definedName>
    <definedName name="PC">#REF!</definedName>
    <definedName name="PercentageBought" localSheetId="0">'[21]Dairy Precedents'!#REF!</definedName>
    <definedName name="PercentageBought" localSheetId="1">'[21]Dairy Precedents'!#REF!</definedName>
    <definedName name="PercentageBought">'[21]Dairy Precedents'!#REF!</definedName>
    <definedName name="Period_name_0">[33]TSheet!$G$3</definedName>
    <definedName name="Period_name_1">[65]TSheet!$G$4</definedName>
    <definedName name="Period_name_2">[65]TSheet!$G$5</definedName>
    <definedName name="Period02" localSheetId="1">[68]Настройка!#REF!</definedName>
    <definedName name="Period02">[68]Настройка!#REF!</definedName>
    <definedName name="Period1">[42]Настройка!$A$8</definedName>
    <definedName name="Period2">[42]Настройка!$A$11</definedName>
    <definedName name="Period3" localSheetId="1">[68]Настройка!#REF!</definedName>
    <definedName name="Period3">[68]Настройка!#REF!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>[33]Титульный!$F$18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'[21]P&amp;L'!#REF!</definedName>
    <definedName name="PL_Loss_Debt" localSheetId="1">'[21]P&amp;L'!#REF!</definedName>
    <definedName name="PL_Loss_Debt">'[21]P&amp;L'!#REF!</definedName>
    <definedName name="PL_Loss_Preferred" localSheetId="0">'[21]P&amp;L'!#REF!</definedName>
    <definedName name="PL_Loss_Preferred" localSheetId="1">'[21]P&amp;L'!#REF!</definedName>
    <definedName name="PL_Loss_Preferred">'[21]P&amp;L'!#REF!</definedName>
    <definedName name="PL_Rent" localSheetId="0">'[21]P&amp;L'!#REF!</definedName>
    <definedName name="PL_Rent" localSheetId="1">'[21]P&amp;L'!#REF!</definedName>
    <definedName name="PL_Rent">'[21]P&amp;L'!#REF!</definedName>
    <definedName name="Plug" localSheetId="0">#REF!</definedName>
    <definedName name="Plug" localSheetId="1">#REF!</definedName>
    <definedName name="Plug">#REF!</definedName>
    <definedName name="PM" localSheetId="1">#REF!</definedName>
    <definedName name="PM">#REF!</definedName>
    <definedName name="pp">'[13]APP Systems'!$F$49</definedName>
    <definedName name="pr">[69]Anlagevermögen!$A$1:$Z$29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>[64]Титульный!$F$11</definedName>
    <definedName name="PROP_GROUP">[33]TSheet!$V$2:$V$6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'[49]Продажи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[42]Настройка!$B$15</definedName>
    <definedName name="Rate01" localSheetId="1">[68]Настройка!#REF!</definedName>
    <definedName name="Rate01">[68]Настройка!#REF!</definedName>
    <definedName name="Rate02" localSheetId="1">[68]Настройка!#REF!</definedName>
    <definedName name="Rate02">[68]Настройка!#REF!</definedName>
    <definedName name="Rate03" localSheetId="1">[68]Настройка!#REF!</definedName>
    <definedName name="Rate03">[68]Настройка!#REF!</definedName>
    <definedName name="Rate04" localSheetId="1">[68]Настройка!#REF!</definedName>
    <definedName name="Rate04">[68]Настройка!#REF!</definedName>
    <definedName name="Rate05" localSheetId="1">[68]Настройка!#REF!</definedName>
    <definedName name="Rate05">[68]Настройка!#REF!</definedName>
    <definedName name="Rate06" localSheetId="1">[68]Настройка!#REF!</definedName>
    <definedName name="Rate06">[68]Настройка!#REF!</definedName>
    <definedName name="Rate1">[42]Настройка!$B$16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[70]Инфо!#REF!</definedName>
    <definedName name="rateJuice" localSheetId="1">[70]Инфо!#REF!</definedName>
    <definedName name="rateJuice">[70]Инфо!#REF!</definedName>
    <definedName name="rateKZTtoKGS">[71]Справочно!$C$13</definedName>
    <definedName name="rateKZTtoRUR">[72]Справочно!$C$14</definedName>
    <definedName name="rateMilk" localSheetId="0">[70]Инфо!#REF!</definedName>
    <definedName name="rateMilk" localSheetId="1">[70]Инфо!#REF!</definedName>
    <definedName name="rateMilk">[70]Инфо!#REF!</definedName>
    <definedName name="RD" localSheetId="1">#REF!</definedName>
    <definedName name="RD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[34]АКРасч!$A$1:$IV$5,[34]АКРасч!$A$7:$IV$22,[34]АКРасч!$A$24:$IV$41,[34]АКРасч!$A$43:$IV$54,[34]АКРасч!$A$55:$IV$56,[34]АКРасч!$A$58:$IV$71,[34]АКРасч!$A$72:$IV$98</definedName>
    <definedName name="rr">[9]!rr</definedName>
    <definedName name="rrr" localSheetId="1">#REF!</definedName>
    <definedName name="rrr">#REF!</definedName>
    <definedName name="rrrr" localSheetId="1">#REF!</definedName>
    <definedName name="rrrr">#REF!</definedName>
    <definedName name="rrrrrr" localSheetId="1">#REF!</definedName>
    <definedName name="rrrrrr">#REF!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'[31]Macro Assumptions'!$D$60</definedName>
    <definedName name="sch" localSheetId="1">#REF!</definedName>
    <definedName name="sch">#REF!</definedName>
    <definedName name="SCOPE_16_PRT">#N/A</definedName>
    <definedName name="SCOPE_24_LD" localSheetId="1">#REF!,#REF!</definedName>
    <definedName name="SCOPE_24_LD">#REF!,#REF!</definedName>
    <definedName name="SCOPE_24_PRT" localSheetId="1">#REF!,#REF!,#REF!,#REF!</definedName>
    <definedName name="SCOPE_24_PRT">#REF!,#REF!,#REF!,#REF!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>#REF!</definedName>
    <definedName name="SCOPE_PER_PRT" localSheetId="1">[9]!P5_SCOPE_PER_PRT,[9]!P6_SCOPE_PER_PRT,[9]потери!P7_SCOPE_PER_PRT,[9]потери!P8_SCOPE_PER_PRT</definedName>
    <definedName name="SCOPE_PER_PRT">[9]!P5_SCOPE_PER_PRT,[9]!P6_SCOPE_PER_PRT,[9]потери!P7_SCOPE_PER_PRT,[9]потери!P8_SCOPE_PER_PRT</definedName>
    <definedName name="SCOPE_SETLD" localSheetId="1">#REF!</definedName>
    <definedName name="SCOPE_SETLD">#REF!</definedName>
    <definedName name="SCOPE_SV_PRT">[9]!P1_SCOPE_SV_PRT,[9]!P2_SCOPE_SV_PRT,[9]!P3_SCOPE_SV_PRT</definedName>
    <definedName name="SCOPE_VD">[61]TECHSHEET!$C$1:$C$10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'[12]BCS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>#REF!</definedName>
    <definedName name="T1_Protect" localSheetId="0">P15_T1_Protect,P16_T1_Protect,P17_T1_Protect,P18_T1_Protect,'Приложение 1 '!P19_T1_Protect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 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1">#REF!</definedName>
    <definedName name="T21.3?Columns">#REF!</definedName>
    <definedName name="T21.3?item_ext?СБЫТ" localSheetId="1">#REF!,#REF!</definedName>
    <definedName name="T21.3?item_ext?СБЫТ">#REF!,#REF!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 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>[41]Титульный!$F$22</definedName>
    <definedName name="TargetCompany" localSheetId="0">[35]Output!#REF!</definedName>
    <definedName name="TargetCompany" localSheetId="1">[35]Output!#REF!</definedName>
    <definedName name="TargetCompany">[35]Output!#REF!</definedName>
    <definedName name="TargetCompanyCurrency" localSheetId="0">[35]Output!#REF!</definedName>
    <definedName name="TargetCompanyCurrency" localSheetId="1">[35]Output!#REF!</definedName>
    <definedName name="TargetCompanyCurrency">[35]Output!#REF!</definedName>
    <definedName name="TargetCompanyExchangeRate" localSheetId="0">[35]Output!#REF!</definedName>
    <definedName name="TargetCompanyExchangeRate" localSheetId="1">[35]Output!#REF!</definedName>
    <definedName name="TargetCompanyExchangeRate">[35]Output!#REF!</definedName>
    <definedName name="TARIFF_CNG_DATE_1">[65]Титульный!$F$28</definedName>
    <definedName name="TARIFF_CNG_DATE_2">[65]Титульный!$F$29</definedName>
    <definedName name="TARIFF_CNG_DATE_3">[65]Титульный!$F$30</definedName>
    <definedName name="taxrate">[22]Справочно!$B$3</definedName>
    <definedName name="tcc_ns" localSheetId="0">'[25]Input-Moscow'!#REF!</definedName>
    <definedName name="tcc_ns" localSheetId="1">'[25]Input-Moscow'!#REF!</definedName>
    <definedName name="tcc_ns">'[25]Input-Moscow'!#REF!</definedName>
    <definedName name="tcc_pen" localSheetId="0">'[25]Input-Moscow'!#REF!</definedName>
    <definedName name="tcc_pen" localSheetId="1">'[25]Input-Moscow'!#REF!</definedName>
    <definedName name="tcc_pen">'[25]Input-Moscow'!#REF!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'[73]Огл. Графиков'!$B$2:$B$31</definedName>
    <definedName name="title" localSheetId="1">'[138]Огл. Графиков'!$B$2:$B$31</definedName>
    <definedName name="title">'[74]Огл. Графиков'!$B$2:$B$31</definedName>
    <definedName name="TitlesSubEntries">'[34]Проводки''02'!$A$3,'[34]Проводки''02'!$A$73,'[34]Проводки''02'!$A$93,'[34]Проводки''02'!$A$117,'[34]Проводки''02'!$A$138,'[34]Проводки''02'!$A$159,'[34]Проводки''02'!$A$179,'[34]Проводки''02'!$A$204,'[34]Проводки''02'!$A$231,'[34]Проводки''02'!$A$251,'[34]Проводки''02'!$A$271,'[34]Проводки''02'!$A$291,'[34]Проводки''02'!$A$310,'[34]Проводки''02'!$A$331,'[34]Проводки''02'!$A$351,'[34]Проводки''02'!$A$370</definedName>
    <definedName name="titul_cur" localSheetId="1">#REF!</definedName>
    <definedName name="titul_cur">#REF!</definedName>
    <definedName name="titul_cur_org" localSheetId="1">#REF!</definedName>
    <definedName name="titul_cur_org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[33]TSheet!$S$2:$S$7</definedName>
    <definedName name="tov" localSheetId="0">#REF!</definedName>
    <definedName name="tov" localSheetId="1">#REF!</definedName>
    <definedName name="tov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[48]Титульный!$F$12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>[9]!uka</definedName>
    <definedName name="Unit">[57]Лист1!$C$13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>[9]!upr</definedName>
    <definedName name="Usage_pt">[75]Применение!$A$14:$A$181</definedName>
    <definedName name="Usage_qt">[75]Применение!$E$14:$E$181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>[33]TSheet!$C$4</definedName>
    <definedName name="VID_TOPL">[61]TECHSHEET!$D$1:$D$7</definedName>
    <definedName name="VK_GROUP">[33]TSheet!$Q$2:$Q$20</definedName>
    <definedName name="VLT_GROUP">[33]TSheet!$U$2:$U$5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[76]TSheet!$T$2:$T$5</definedName>
    <definedName name="VV">[9]!VV</definedName>
    <definedName name="w" localSheetId="0">#REF!</definedName>
    <definedName name="w" localSheetId="1">#REF!</definedName>
    <definedName name="w">#REF!</definedName>
    <definedName name="W_GROUP">[33]SheetOrgReestr!$A$2:$A$147</definedName>
    <definedName name="W_TYPE" localSheetId="0">[38]TSheet!$O$2:$O$5</definedName>
    <definedName name="W_TYPE" localSheetId="1">[135]TSheet!$O$2:$O$5</definedName>
    <definedName name="W_TYPE">[39]TSheet!$O$2:$O$5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[21]Water!#REF!</definedName>
    <definedName name="WBD___Water_projections_home" localSheetId="1">[21]Water!#REF!</definedName>
    <definedName name="WBD___Water_projections_home">[21]Water!#REF!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>[33]Титульный!$F$23</definedName>
    <definedName name="YearEnd" localSheetId="0">#REF!</definedName>
    <definedName name="YearEnd" localSheetId="1">#REF!</definedName>
    <definedName name="YearEnd">#REF!</definedName>
    <definedName name="YES_NO">[61]TECHSHEET!$B$1:$B$2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'[25]Input-Moscow'!#REF!</definedName>
    <definedName name="yust_ms" localSheetId="1">'[25]Input-Moscow'!#REF!</definedName>
    <definedName name="yust_ms">'[25]Input-Moscow'!#REF!</definedName>
    <definedName name="yust_ms2" localSheetId="0">'[25]Input-Moscow'!#REF!</definedName>
    <definedName name="yust_ms2" localSheetId="1">'[25]Input-Moscow'!#REF!</definedName>
    <definedName name="yust_ms2">'[25]Input-Moscow'!#REF!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[77]БДР!#REF!,[77]БДР!#REF!</definedName>
    <definedName name="Z_1FA0F3A0_9A3E_11D6_8FF0_00D0B7BABD9F_.wvu.Rows" localSheetId="1" hidden="1">[77]БДР!#REF!,[77]БДР!#REF!</definedName>
    <definedName name="Z_1FA0F3A0_9A3E_11D6_8FF0_00D0B7BABD9F_.wvu.Rows" hidden="1">[77]БДР!#REF!,[77]БДР!#REF!</definedName>
    <definedName name="Z_F9F3694A_8D99_11D6_96BF_00D0B7BD143A_.wvu.Rows" localSheetId="0" hidden="1">[77]БДР!#REF!,[77]БДР!#REF!</definedName>
    <definedName name="Z_F9F3694A_8D99_11D6_96BF_00D0B7BD143A_.wvu.Rows" localSheetId="1" hidden="1">[77]БДР!#REF!,[77]БДР!#REF!</definedName>
    <definedName name="Z_F9F3694A_8D99_11D6_96BF_00D0B7BD143A_.wvu.Rows" hidden="1">[77]БДР!#REF!,[77]БДР!#REF!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 localSheetId="1">#REF!</definedName>
    <definedName name="ааа">'[78]Продажи реальные и прогноз 20 л'!$E$47</definedName>
    <definedName name="АААААААА">[9]!АААААААА</definedName>
    <definedName name="ав">[9]!ав</definedName>
    <definedName name="ава" localSheetId="0">#REF!</definedName>
    <definedName name="ава" localSheetId="1">#REF!</definedName>
    <definedName name="ава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>'[79]Отопление помещ'!$A$69:$A$77</definedName>
    <definedName name="аналБ">'[80]1пг02к03'!$B$75:$M$140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'[80]1пг02к03'!$B$2:$AC$73</definedName>
    <definedName name="анБ0203">'[80]02к03'!$B$75:$K$135</definedName>
    <definedName name="АнМ" localSheetId="0">'[81]Гр5(о)'!#REF!</definedName>
    <definedName name="АнМ" localSheetId="1">'[81]Гр5(о)'!#REF!</definedName>
    <definedName name="АнМ">'[81]Гр5(о)'!#REF!</definedName>
    <definedName name="анСеб0203">'[80]02к03'!$B$2:$AA$73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'[58]К-ты'!$D$9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>[9]!аяыпамыпмипи</definedName>
    <definedName name="Б" localSheetId="1">'[82]БСС-2'!#REF!</definedName>
    <definedName name="Б">'[82]БСС-2'!#REF!</definedName>
    <definedName name="Б1">'[83]мар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'[84]мар 2001'!$A$1:$P$524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[9]!бб</definedName>
    <definedName name="БДР_3" localSheetId="1">[85]БДР!#REF!</definedName>
    <definedName name="БДР_3">[85]БДР!#REF!</definedName>
    <definedName name="БДР_4" localSheetId="1">[85]БДР!#REF!</definedName>
    <definedName name="БДР_4">[85]БДР!#REF!</definedName>
    <definedName name="БДР_5" localSheetId="1">[85]БДР!#REF!</definedName>
    <definedName name="БДР_5">[85]БДР!#REF!</definedName>
    <definedName name="БДР_6" localSheetId="1">[85]БДР!#REF!</definedName>
    <definedName name="БДР_6">[85]БДР!#REF!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'[85]БСС-2'!#REF!</definedName>
    <definedName name="БСС_2">'[85]БСС-2'!#REF!</definedName>
    <definedName name="БСС_5" localSheetId="1">'[85]БСС-2'!#REF!</definedName>
    <definedName name="БСС_5">'[85]БСС-2'!#REF!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>[9]!в23ё</definedName>
    <definedName name="ва" localSheetId="0">#REF!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[86]ПРОГНОЗ_1!#REF!</definedName>
    <definedName name="вв" localSheetId="1">[86]ПРОГНОЗ_1!#REF!</definedName>
    <definedName name="вв">[86]ПРОГНОЗ_1!#REF!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[87]БДР!#REF!</definedName>
    <definedName name="влд">[87]БДР!#REF!</definedName>
    <definedName name="вм">[9]!вм</definedName>
    <definedName name="вмивртвр">[9]!вмивртвр</definedName>
    <definedName name="внереал_произв_08">[88]ДОП!$F$59</definedName>
    <definedName name="вода" localSheetId="1">#REF!</definedName>
    <definedName name="вода">#REF!</definedName>
    <definedName name="Возврат" localSheetId="0">[89]!Возврат</definedName>
    <definedName name="Возврат" localSheetId="1">[89]!Возврат</definedName>
    <definedName name="Возврат">[89]!Возврат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>[9]!вртт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'[73]Текущие цены'!#REF!</definedName>
    <definedName name="Вып_н_2003" localSheetId="1">'[138]Текущие цены'!#REF!</definedName>
    <definedName name="Вып_н_2003">'[74]Текущие цены'!#REF!</definedName>
    <definedName name="вып_н_2004" localSheetId="0">'[73]Текущие цены'!#REF!</definedName>
    <definedName name="вып_н_2004" localSheetId="1">'[138]Текущие цены'!#REF!</definedName>
    <definedName name="вып_н_2004">'[74]Текущие цены'!#REF!</definedName>
    <definedName name="Вып_ОФ_с_пц" localSheetId="0">[73]рабочий!$Y$202:$AP$224</definedName>
    <definedName name="Вып_ОФ_с_пц" localSheetId="1">[138]рабочий!$Y$202:$AP$224</definedName>
    <definedName name="Вып_ОФ_с_пц">[74]рабочий!$Y$202:$AP$224</definedName>
    <definedName name="Вып_оф_с_цпг" localSheetId="0">'[73]Текущие цены'!#REF!</definedName>
    <definedName name="Вып_оф_с_цпг" localSheetId="1">'[138]Текущие цены'!#REF!</definedName>
    <definedName name="Вып_оф_с_цпг">'[74]Текущие цены'!#REF!</definedName>
    <definedName name="Вып_с_новых_ОФ" localSheetId="0">[73]рабочий!$Y$277:$AP$299</definedName>
    <definedName name="Вып_с_новых_ОФ" localSheetId="1">[138]рабочий!$Y$277:$AP$299</definedName>
    <definedName name="Вып_с_новых_ОФ">[74]рабочий!$Y$277:$AP$299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[90]СписочнаяЧисленность!#REF!</definedName>
    <definedName name="г1" localSheetId="1">[90]СписочнаяЧисленность!#REF!</definedName>
    <definedName name="г1">[90]СписочнаяЧисленность!#REF!</definedName>
    <definedName name="г1_код" localSheetId="0">[90]СписочнаяЧисленность!#REF!</definedName>
    <definedName name="г1_код" localSheetId="1">[90]СписочнаяЧисленность!#REF!</definedName>
    <definedName name="г1_код">[90]СписочнаяЧисленность!#REF!</definedName>
    <definedName name="г1_наим" localSheetId="0">[90]СписочнаяЧисленность!#REF!</definedName>
    <definedName name="г1_наим" localSheetId="1">[90]СписочнаяЧисленность!#REF!</definedName>
    <definedName name="г1_наим">[90]СписочнаяЧисленность!#REF!</definedName>
    <definedName name="г1итог" localSheetId="0">[90]СписочнаяЧисленность!#REF!</definedName>
    <definedName name="г1итог" localSheetId="1">[90]СписочнаяЧисленность!#REF!</definedName>
    <definedName name="г1итог">[90]СписочнаяЧисленность!#REF!</definedName>
    <definedName name="г1итог_код" localSheetId="0">[90]СписочнаяЧисленность!#REF!</definedName>
    <definedName name="г1итог_код" localSheetId="1">[90]СписочнаяЧисленность!#REF!</definedName>
    <definedName name="г1итог_код">[90]СписочнаяЧисленность!#REF!</definedName>
    <definedName name="г2" localSheetId="0">[90]СписочнаяЧисленность!#REF!</definedName>
    <definedName name="г2" localSheetId="1">[90]СписочнаяЧисленность!#REF!</definedName>
    <definedName name="г2">[90]СписочнаяЧисленность!#REF!</definedName>
    <definedName name="г2_код" localSheetId="0">[90]СписочнаяЧисленность!#REF!</definedName>
    <definedName name="г2_код" localSheetId="1">[90]СписочнаяЧисленность!#REF!</definedName>
    <definedName name="г2_код">[90]СписочнаяЧисленность!#REF!</definedName>
    <definedName name="г2_наим" localSheetId="0">[90]СписочнаяЧисленность!#REF!</definedName>
    <definedName name="г2_наим" localSheetId="1">[90]СписочнаяЧисленность!#REF!</definedName>
    <definedName name="г2_наим">[90]СписочнаяЧисленность!#REF!</definedName>
    <definedName name="г2итог" localSheetId="0">[90]СписочнаяЧисленность!#REF!</definedName>
    <definedName name="г2итог" localSheetId="1">[90]СписочнаяЧисленность!#REF!</definedName>
    <definedName name="г2итог">[90]СписочнаяЧисленность!#REF!</definedName>
    <definedName name="г2итог_код" localSheetId="0">[90]СписочнаяЧисленность!#REF!</definedName>
    <definedName name="г2итог_код" localSheetId="1">[90]СписочнаяЧисленность!#REF!</definedName>
    <definedName name="г2итог_код">[90]СписочнаяЧисленность!#REF!</definedName>
    <definedName name="г3" localSheetId="0">[90]СписочнаяЧисленность!#REF!</definedName>
    <definedName name="г3" localSheetId="1">[90]СписочнаяЧисленность!#REF!</definedName>
    <definedName name="г3">[90]СписочнаяЧисленность!#REF!</definedName>
    <definedName name="г3_код" localSheetId="0">[90]СписочнаяЧисленность!#REF!</definedName>
    <definedName name="г3_код" localSheetId="1">[90]СписочнаяЧисленность!#REF!</definedName>
    <definedName name="г3_код">[90]СписочнаяЧисленность!#REF!</definedName>
    <definedName name="г3_наим" localSheetId="0">[90]СписочнаяЧисленность!#REF!</definedName>
    <definedName name="г3_наим" localSheetId="1">[90]СписочнаяЧисленность!#REF!</definedName>
    <definedName name="г3_наим">[90]СписочнаяЧисленность!#REF!</definedName>
    <definedName name="г3итог" localSheetId="0">[90]СписочнаяЧисленность!#REF!</definedName>
    <definedName name="г3итог" localSheetId="1">[90]СписочнаяЧисленность!#REF!</definedName>
    <definedName name="г3итог">[90]СписочнаяЧисленность!#REF!</definedName>
    <definedName name="г3итог_код" localSheetId="0">[90]СписочнаяЧисленность!#REF!</definedName>
    <definedName name="г3итог_код" localSheetId="1">[90]СписочнаяЧисленность!#REF!</definedName>
    <definedName name="г3итог_код">[90]СписочнаяЧисленность!#REF!</definedName>
    <definedName name="г4" localSheetId="0">[90]СписочнаяЧисленность!#REF!</definedName>
    <definedName name="г4" localSheetId="1">[90]СписочнаяЧисленность!#REF!</definedName>
    <definedName name="г4">[90]СписочнаяЧисленность!#REF!</definedName>
    <definedName name="г4_код" localSheetId="0">[90]СписочнаяЧисленность!#REF!</definedName>
    <definedName name="г4_код" localSheetId="1">[90]СписочнаяЧисленность!#REF!</definedName>
    <definedName name="г4_код">[90]СписочнаяЧисленность!#REF!</definedName>
    <definedName name="г4_наим" localSheetId="0">[90]СписочнаяЧисленность!#REF!</definedName>
    <definedName name="г4_наим" localSheetId="1">[90]СписочнаяЧисленность!#REF!</definedName>
    <definedName name="г4_наим">[90]СписочнаяЧисленность!#REF!</definedName>
    <definedName name="г4итог" localSheetId="0">[90]СписочнаяЧисленность!#REF!</definedName>
    <definedName name="г4итог" localSheetId="1">[90]СписочнаяЧисленность!#REF!</definedName>
    <definedName name="г4итог">[90]СписочнаяЧисленность!#REF!</definedName>
    <definedName name="г4итог_код" localSheetId="0">[90]СписочнаяЧисленность!#REF!</definedName>
    <definedName name="г4итог_код" localSheetId="1">[90]СписочнаяЧисленность!#REF!</definedName>
    <definedName name="г4итог_код">[90]СписочнаяЧисленность!#REF!</definedName>
    <definedName name="гггр">[9]!гггр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 '!P1_SCOPE_PER_PRT,'Приложение 1 '!P2_SCOPE_PER_PRT,'Приложение 1 '!P3_SCOPE_PER_PRT,'Приложение 1 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[91]доп.!$A$12:$A$20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[91]Ставки!$D$1:$D$2</definedName>
    <definedName name="Детализация">[92]Детализация!$H$5:$H$12,[92]Детализация!$H$15:$H$17,[92]Детализация!$H$20:$H$21,[92]Детализация!$H$24:$H$26,[92]Детализация!$H$30:$H$34,[92]Детализация!$H$36,[92]Детализация!$H$39:$H$40</definedName>
    <definedName name="Детализация_СБ">[92]Детализация!$H$4:$H$41</definedName>
    <definedName name="Дефл_ц_пред_год" localSheetId="0">'[73]Текущие цены'!$AT$36:$BK$58</definedName>
    <definedName name="Дефл_ц_пред_год" localSheetId="1">'[138]Текущие цены'!$AT$36:$BK$58</definedName>
    <definedName name="Дефл_ц_пред_год">'[74]Текущие цены'!$AT$36:$BK$58</definedName>
    <definedName name="Дефлятор_годовой" localSheetId="0">'[73]Текущие цены'!$Y$4:$AP$27</definedName>
    <definedName name="Дефлятор_годовой" localSheetId="1">'[138]Текущие цены'!$Y$4:$AP$27</definedName>
    <definedName name="Дефлятор_годовой">'[74]Текущие цены'!$Y$4:$AP$27</definedName>
    <definedName name="Дефлятор_цепной" localSheetId="0">'[73]Текущие цены'!$Y$36:$AP$58</definedName>
    <definedName name="Дефлятор_цепной" localSheetId="1">'[138]Текущие цены'!$Y$36:$AP$58</definedName>
    <definedName name="Дефлятор_цепной">'[74]Текущие цены'!$Y$36:$AP$58</definedName>
    <definedName name="дж">[9]!дж</definedName>
    <definedName name="ДиапазонЗащиты" localSheetId="1">#REF!,#REF!,#REF!,#REF!,[9]!P1_ДиапазонЗащиты,[9]!P2_ДиапазонЗащиты,[9]!P3_ДиапазонЗащиты,[9]!P4_ДиапазонЗащиты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[90]СписочнаяЧисленность!#REF!</definedName>
    <definedName name="дол" localSheetId="1">[90]СписочнаяЧисленность!#REF!</definedName>
    <definedName name="дол">[90]СписочнаяЧисленность!#REF!</definedName>
    <definedName name="дол_код" localSheetId="0">[90]СписочнаяЧисленность!#REF!</definedName>
    <definedName name="дол_код" localSheetId="1">[90]СписочнаяЧисленность!#REF!</definedName>
    <definedName name="дол_код">[90]СписочнаяЧисленность!#REF!</definedName>
    <definedName name="долитог" localSheetId="0">[90]СписочнаяЧисленность!#REF!</definedName>
    <definedName name="долитог" localSheetId="1">[90]СписочнаяЧисленность!#REF!</definedName>
    <definedName name="долитог">[90]СписочнаяЧисленность!#REF!</definedName>
    <definedName name="долитог_код" localSheetId="0">[90]СписочнаяЧисленность!#REF!</definedName>
    <definedName name="долитог_код" localSheetId="1">[90]СписочнаяЧисленность!#REF!</definedName>
    <definedName name="долитог_код">[90]СписочнаяЧисленность!#REF!</definedName>
    <definedName name="доля_продукции_Б_сут" localSheetId="0">'[93] накладные расходы'!#REF!</definedName>
    <definedName name="доля_продукции_Б_сут" localSheetId="1">'[93] накладные расходы'!#REF!</definedName>
    <definedName name="доля_продукции_Б_сут">'[93] накладные расходы'!#REF!</definedName>
    <definedName name="доля_соков" localSheetId="0">'[93] накладные расходы'!#REF!</definedName>
    <definedName name="доля_соков" localSheetId="1">'[93] накладные расходы'!#REF!</definedName>
    <definedName name="доля_соков">'[93] накладные расходы'!#REF!</definedName>
    <definedName name="доопатмо">[9]!доопатмо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[94]Temp_TOV!$A$3:$EO$122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[88]КОНСТАНТЫ!$B$2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[9]!жд</definedName>
    <definedName name="жж" localSheetId="0">#REF!</definedName>
    <definedName name="жж" localSheetId="1">#REF!</definedName>
    <definedName name="жж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1">'[95]БСС-2'!#REF!</definedName>
    <definedName name="записка">'[95]БСС-2'!#REF!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'[92]Справочник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[88]ЗПрасчет!$E$6</definedName>
    <definedName name="зп_транспорт">[88]ЗПрасчет!$E$7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>[9]!йй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>[9]!йййййййййййййййййййййййй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'[82]БСС-1'!$B$3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'[82]БСС-1'!$B$3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>[9]!йфц</definedName>
    <definedName name="йц">[9]!йц</definedName>
    <definedName name="йц3" localSheetId="0">#REF!</definedName>
    <definedName name="йц3" localSheetId="1">#REF!</definedName>
    <definedName name="йц3">#REF!</definedName>
    <definedName name="йцй" localSheetId="0">'[96]Справочно(январь)'!#REF!</definedName>
    <definedName name="йцй" localSheetId="1">'[96]Справочно(январь)'!#REF!</definedName>
    <definedName name="йцй">'[96]Справочно(январь)'!#REF!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0">[97]Сибмол!#REF!</definedName>
    <definedName name="июнмол" localSheetId="1">[97]Сибмол!#REF!</definedName>
    <definedName name="июнмол">[97]Сибмол!#REF!</definedName>
    <definedName name="июнмолоб" localSheetId="0">[97]Сибмол!#REF!</definedName>
    <definedName name="июнмолоб" localSheetId="1">[97]Сибмол!#REF!</definedName>
    <definedName name="июнмолоб">[97]Сибмол!#REF!</definedName>
    <definedName name="июноб" localSheetId="0">[97]Сибмол!#REF!</definedName>
    <definedName name="июноб" localSheetId="1">[97]Сибмол!#REF!</definedName>
    <definedName name="июноб">[97]Сибмол!#REF!</definedName>
    <definedName name="июнчоб" localSheetId="0">[97]Сибмол!#REF!</definedName>
    <definedName name="июнчоб" localSheetId="1">[97]Сибмол!#REF!</definedName>
    <definedName name="июнчоб">[97]Сибмол!#REF!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'[98]Приложение 3'!#REF!</definedName>
    <definedName name="К1" localSheetId="1">'[98]Приложение 3'!#REF!</definedName>
    <definedName name="К1">'[98]Приложение 3'!#REF!</definedName>
    <definedName name="к2">'[99]7'!$B$30</definedName>
    <definedName name="канц" localSheetId="0">'[100]ФОТ по месяцам'!#REF!</definedName>
    <definedName name="канц" localSheetId="1">'[100]ФОТ по месяцам'!#REF!</definedName>
    <definedName name="канц">'[100]ФОТ по месяцам'!#REF!</definedName>
    <definedName name="Кап_влож_08_9мес">#N/A</definedName>
    <definedName name="Категория">[101]Категории!$A$2:$A$7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[9]!кв3</definedName>
    <definedName name="квартал">[9]!квартал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 '!P1_SCOPE_PER_PRT,'Приложение 1 '!P2_SCOPE_PER_PRT,'Приложение 1 '!P3_SCOPE_PER_PRT,'Приложение 1 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 '!P1_SCOPE_PER_PRT,'Приложение 1 '!P2_SCOPE_PER_PRT,'Приложение 1 '!P3_SCOPE_PER_PRT,'Приложение 1 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'[102]накладные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>#REF!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'[103]план ФР'!$B$2</definedName>
    <definedName name="Курс_авг">'[8]#ССЫЛКА'!$N$4</definedName>
    <definedName name="Курс_дек">'[8]#ССЫЛКА'!$AP$4</definedName>
    <definedName name="курс_долл">[104]финрез!$B$42</definedName>
    <definedName name="Курс_июл">'[8]#ССЫЛКА'!$G$4</definedName>
    <definedName name="Курс_июнь" localSheetId="0">'[8]Изменения по статьям (2001)'!#REF!</definedName>
    <definedName name="Курс_июнь" localSheetId="1">'[8]Изменения по статьям (2001)'!#REF!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 localSheetId="0">'[71]СОК накладные (ТК-Бишкек)'!#REF!</definedName>
    <definedName name="курс_рубля" localSheetId="1">'[71]СОК накладные (ТК-Бишкек)'!#REF!</definedName>
    <definedName name="курс_рубля">'[71]СОК накладные (ТК-Бишкек)'!#REF!</definedName>
    <definedName name="Курс_сент">'[8]#ССЫЛКА'!$U$4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[18]УФА!#REF!</definedName>
    <definedName name="л4604_авг" localSheetId="1">[18]УФА!#REF!</definedName>
    <definedName name="л4604_авг">[19]УФА!#REF!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[97]Сибмол!#REF!</definedName>
    <definedName name="л7" localSheetId="1">[97]Сибмол!#REF!</definedName>
    <definedName name="л7">[97]Сибмол!#REF!</definedName>
    <definedName name="л8" localSheetId="0">[97]Сибмол!#REF!</definedName>
    <definedName name="л8" localSheetId="1">[97]Сибмол!#REF!</definedName>
    <definedName name="л8">[97]Сибмол!#REF!</definedName>
    <definedName name="лара">[9]!лара</definedName>
    <definedName name="лджэ.зд" localSheetId="0">#REF!</definedName>
    <definedName name="лджэ.зд" localSheetId="1">#REF!</definedName>
    <definedName name="лджэ.зд">#REF!</definedName>
    <definedName name="лена">[9]!лена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[105]АНАЛИТ!$B$2:$B$87,[105]АНАЛИТ!#REF!,[105]АНАЛИТ!#REF!,[105]АНАЛИТ!$AB$2</definedName>
    <definedName name="лл" localSheetId="1">[105]АНАЛИТ!$B$2:$B$87,[105]АНАЛИТ!#REF!,[105]АНАЛИТ!#REF!,[105]АНАЛИТ!$AB$2</definedName>
    <definedName name="лл">[106]АНАЛИТ!$B$2:$B$87,[106]АНАЛИТ!#REF!,[106]АНАЛИТ!#REF!,[106]АНАЛИТ!$AB$2</definedName>
    <definedName name="ллл" localSheetId="0">#REF!</definedName>
    <definedName name="ллл" localSheetId="1">#REF!</definedName>
    <definedName name="ллл">#REF!</definedName>
    <definedName name="ло">[9]!ло</definedName>
    <definedName name="лод">[9]!лод</definedName>
    <definedName name="лор">[9]!лор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[107]ПРОГНОЗ_1!#REF!</definedName>
    <definedName name="М1" localSheetId="1">[107]ПРОГНОЗ_1!#REF!</definedName>
    <definedName name="М1">[107]ПРОГНОЗ_1!#REF!</definedName>
    <definedName name="Магазины_новые">'[108]Справочник подразделений_нов '!$C$5:$C$45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>[9]!мам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[38]TSheet!$J$2:$J$13</definedName>
    <definedName name="Месяц" localSheetId="1">[135]TSheet!$J$2:$J$13</definedName>
    <definedName name="Месяц">[39]TSheet!$J$2:$J$13</definedName>
    <definedName name="метод_расчета">[91]доп.!$B$1:$B$5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[97]Сибмол!#REF!</definedName>
    <definedName name="молиюн" localSheetId="1">[97]Сибмол!#REF!</definedName>
    <definedName name="молиюн">[97]Сибмол!#REF!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'[109]Гр5(о)'!#REF!</definedName>
    <definedName name="Мониторинг1" localSheetId="1">'[139]Гр5(о)'!#REF!</definedName>
    <definedName name="Мониторинг1">'[110]Гр5(о)'!#REF!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>[9]!мым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1">[87]БДР!#REF!</definedName>
    <definedName name="нвм">[87]БДР!#REF!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[111]Нск!#REF!</definedName>
    <definedName name="Новосиб_ЖД_ВБД" localSheetId="1">[111]Нск!#REF!</definedName>
    <definedName name="Новосиб_ЖД_ВБД">[111]Нск!#REF!</definedName>
    <definedName name="Новосиб_Сырье_СокиСибири" localSheetId="0">[111]Нск!#REF!</definedName>
    <definedName name="Новосиб_Сырье_СокиСибири" localSheetId="1">[111]Нск!#REF!</definedName>
    <definedName name="Новосиб_Сырье_СокиСибири">[111]Нск!#REF!</definedName>
    <definedName name="Новсиб_Сырье_ВБД" localSheetId="0">[111]Нск!#REF!</definedName>
    <definedName name="Новсиб_Сырье_ВБД" localSheetId="1">[111]Нск!#REF!</definedName>
    <definedName name="Новсиб_Сырье_ВБД">[111]Нск!#REF!</definedName>
    <definedName name="Новск_Сырье_ВБДиСырье_СС" localSheetId="0">[111]Нск!#REF!</definedName>
    <definedName name="Новск_Сырье_ВБДиСырье_СС" localSheetId="1">[111]Нск!#REF!</definedName>
    <definedName name="Новск_Сырье_ВБДиСырье_СС">[111]Нск!#REF!</definedName>
    <definedName name="новые_ОФ_2003" localSheetId="0">[73]рабочий!$F$305:$W$327</definedName>
    <definedName name="новые_ОФ_2003" localSheetId="1">[138]рабочий!$F$305:$W$327</definedName>
    <definedName name="новые_ОФ_2003">[74]рабочий!$F$305:$W$327</definedName>
    <definedName name="новые_ОФ_2004" localSheetId="0">[73]рабочий!$F$335:$W$357</definedName>
    <definedName name="новые_ОФ_2004" localSheetId="1">[138]рабочий!$F$335:$W$357</definedName>
    <definedName name="новые_ОФ_2004">[74]рабочий!$F$335:$W$357</definedName>
    <definedName name="новые_ОФ_а_всего" localSheetId="0">[73]рабочий!$F$767:$V$789</definedName>
    <definedName name="новые_ОФ_а_всего" localSheetId="1">[138]рабочий!$F$767:$V$789</definedName>
    <definedName name="новые_ОФ_а_всего">[74]рабочий!$F$767:$V$789</definedName>
    <definedName name="новые_ОФ_всего" localSheetId="0">[73]рабочий!$F$1331:$V$1353</definedName>
    <definedName name="новые_ОФ_всего" localSheetId="1">[138]рабочий!$F$1331:$V$1353</definedName>
    <definedName name="новые_ОФ_всего">[74]рабочий!$F$1331:$V$1353</definedName>
    <definedName name="новые_ОФ_п_всего" localSheetId="0">[73]рабочий!$F$1293:$V$1315</definedName>
    <definedName name="новые_ОФ_п_всего" localSheetId="1">[138]рабочий!$F$1293:$V$1315</definedName>
    <definedName name="новые_ОФ_п_всего">[74]рабочий!$F$1293:$V$1315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'[3]7'!$B$21</definedName>
    <definedName name="ншгнгшншщрпгангсмбомл" localSheetId="1">'[131]7'!$B$21</definedName>
    <definedName name="ншгнгшншщрпгангсмбомл">'[4]7'!$B$21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[82]БУР!$B$1</definedName>
    <definedName name="_xlnm.Print_Area" localSheetId="0">'Приложение 1 '!$A$1:$O$234</definedName>
    <definedName name="_xlnm.Print_Area" localSheetId="1">'Приложение 2'!$A$1:$M$35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'[112]выр _июль'!$K$1</definedName>
    <definedName name="оборотные" localSheetId="1">'[112]выр _июль'!$K$1</definedName>
    <definedName name="оборотные">'[113]выр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[73]окраска!$C$7:$Z$30</definedName>
    <definedName name="окраска_05" localSheetId="1">[138]окраска!$C$7:$Z$30</definedName>
    <definedName name="окраска_05">[74]окраска!$C$7:$Z$30</definedName>
    <definedName name="окраска_06" localSheetId="0">[73]окраска!$C$35:$Z$58</definedName>
    <definedName name="окраска_06" localSheetId="1">[138]окраска!$C$35:$Z$58</definedName>
    <definedName name="окраска_06">[74]окраска!$C$35:$Z$58</definedName>
    <definedName name="окраска_07" localSheetId="0">[73]окраска!$C$63:$Z$86</definedName>
    <definedName name="окраска_07" localSheetId="1">[138]окраска!$C$63:$Z$86</definedName>
    <definedName name="окраска_07">[74]окраска!$C$63:$Z$86</definedName>
    <definedName name="окраска_08" localSheetId="0">[73]окраска!$C$91:$Z$114</definedName>
    <definedName name="окраска_08" localSheetId="1">[138]окраска!$C$91:$Z$114</definedName>
    <definedName name="окраска_08">[74]окраска!$C$91:$Z$114</definedName>
    <definedName name="окраска_09" localSheetId="0">[73]окраска!$C$119:$Z$142</definedName>
    <definedName name="окраска_09" localSheetId="1">[138]окраска!$C$119:$Z$142</definedName>
    <definedName name="окраска_09">[74]окраска!$C$119:$Z$142</definedName>
    <definedName name="окраска_10" localSheetId="0">[73]окраска!$C$147:$Z$170</definedName>
    <definedName name="окраска_10" localSheetId="1">[138]окраска!$C$147:$Z$170</definedName>
    <definedName name="окраска_10">[74]окраска!$C$147:$Z$170</definedName>
    <definedName name="окраска_11" localSheetId="0">[73]окраска!$C$175:$Z$198</definedName>
    <definedName name="окраска_11" localSheetId="1">[138]окраска!$C$175:$Z$198</definedName>
    <definedName name="окраска_11">[74]окраска!$C$175:$Z$198</definedName>
    <definedName name="окраска_12" localSheetId="0">[73]окраска!$C$203:$Z$226</definedName>
    <definedName name="окраска_12" localSheetId="1">[138]окраска!$C$203:$Z$226</definedName>
    <definedName name="окраска_12">[74]окраска!$C$203:$Z$226</definedName>
    <definedName name="окраска_13" localSheetId="0">[73]окраска!$C$231:$Z$254</definedName>
    <definedName name="окраска_13" localSheetId="1">[138]окраска!$C$231:$Z$254</definedName>
    <definedName name="окраска_13">[74]окраска!$C$231:$Z$254</definedName>
    <definedName name="окраска_14" localSheetId="0">[73]окраска!$C$259:$Z$282</definedName>
    <definedName name="окраска_14" localSheetId="1">[138]окраска!$C$259:$Z$282</definedName>
    <definedName name="окраска_14">[74]окраска!$C$259:$Z$282</definedName>
    <definedName name="окраска_15" localSheetId="0">[73]окраска!$C$287:$Z$310</definedName>
    <definedName name="окраска_15" localSheetId="1">[138]окраска!$C$287:$Z$310</definedName>
    <definedName name="окраска_15">[74]окраска!$C$287:$Z$310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>[9]!олло</definedName>
    <definedName name="ОЛОЛБОЛ" localSheetId="0">#REF!</definedName>
    <definedName name="ОЛОЛБОЛ" localSheetId="1">#REF!</definedName>
    <definedName name="ОЛОЛБОЛ">#REF!</definedName>
    <definedName name="олс">[9]!олс</definedName>
    <definedName name="оо" localSheetId="1">[114]Настройка!#REF!</definedName>
    <definedName name="оо">[114]Настройка!#REF!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[90]СписочнаяЧисленность!#REF!</definedName>
    <definedName name="опрлпшл">[90]СписочнаяЧисленность!#REF!</definedName>
    <definedName name="ОР" localSheetId="1">#REF!</definedName>
    <definedName name="ОР">#REF!</definedName>
    <definedName name="орнк" localSheetId="1">'[115]БСС-2'!#REF!</definedName>
    <definedName name="орнк">'[115]БСС-2'!#REF!</definedName>
    <definedName name="оро">[9]!оро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[73]рабочий!$CI$121:$CY$143</definedName>
    <definedName name="ОФ_а_с_пц" localSheetId="1">[138]рабочий!$CI$121:$CY$143</definedName>
    <definedName name="ОФ_а_с_пц">[74]рабочий!$CI$121:$CY$143</definedName>
    <definedName name="оф_н_а_2003_пц" localSheetId="0">'[73]Текущие цены'!#REF!</definedName>
    <definedName name="оф_н_а_2003_пц" localSheetId="1">'[138]Текущие цены'!#REF!</definedName>
    <definedName name="оф_н_а_2003_пц">'[74]Текущие цены'!#REF!</definedName>
    <definedName name="оф_н_а_2004" localSheetId="0">'[73]Текущие цены'!#REF!</definedName>
    <definedName name="оф_н_а_2004" localSheetId="1">'[138]Текущие цены'!#REF!</definedName>
    <definedName name="оф_н_а_2004">'[74]Текущие цены'!#REF!</definedName>
    <definedName name="ОЬБ">'[82]БСФ-2'!$B$3</definedName>
    <definedName name="п" localSheetId="0">#REF!</definedName>
    <definedName name="п" localSheetId="1">#REF!</definedName>
    <definedName name="п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0">[97]Сибмол!#REF!</definedName>
    <definedName name="п1" localSheetId="1">[97]Сибмол!#REF!</definedName>
    <definedName name="п1">[97]Сибмол!#REF!</definedName>
    <definedName name="п1с">'[99]7'!$B$25</definedName>
    <definedName name="п2" localSheetId="0">[97]Сибмол!#REF!</definedName>
    <definedName name="п2" localSheetId="1">[97]Сибмол!#REF!</definedName>
    <definedName name="п2">[97]Сибмол!#REF!</definedName>
    <definedName name="п2с">'[99]7'!$B$26</definedName>
    <definedName name="п3" localSheetId="0">[97]Сибмол!#REF!</definedName>
    <definedName name="п3" localSheetId="1">[97]Сибмол!#REF!</definedName>
    <definedName name="п3">[97]Сибмол!#REF!</definedName>
    <definedName name="п3с">'[99]7'!$B$27</definedName>
    <definedName name="п4" localSheetId="0">[97]Сибмол!#REF!</definedName>
    <definedName name="п4" localSheetId="1">[97]Сибмол!#REF!</definedName>
    <definedName name="п4">[97]Сибмол!#REF!</definedName>
    <definedName name="п5" localSheetId="0">[97]Сибмол!#REF!</definedName>
    <definedName name="п5" localSheetId="1">[97]Сибмол!#REF!</definedName>
    <definedName name="п5">[97]Сибмол!#REF!</definedName>
    <definedName name="п6" localSheetId="0">[97]Сибмол!#REF!</definedName>
    <definedName name="п6" localSheetId="1">[97]Сибмол!#REF!</definedName>
    <definedName name="п6">[97]Сибмол!#REF!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[116]Параметры!#REF!</definedName>
    <definedName name="Параметры" localSheetId="1">[116]Параметры!#REF!</definedName>
    <definedName name="Параметры">[116]Параметры!#REF!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>[9]!план56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[9]!ПМС</definedName>
    <definedName name="ПМС1">[9]!ПМС1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'[16]1999-veca'!#REF!</definedName>
    <definedName name="ПОТР._РЫНОКДП" localSheetId="1">'[133]1999-veca'!#REF!</definedName>
    <definedName name="ПОТР._РЫНОКДП">'[17]1999-veca'!#REF!</definedName>
    <definedName name="Потреб_вып_всего" localSheetId="0">'[73]Текущие цены'!#REF!</definedName>
    <definedName name="Потреб_вып_всего" localSheetId="1">'[138]Текущие цены'!#REF!</definedName>
    <definedName name="Потреб_вып_всего">'[74]Текущие цены'!#REF!</definedName>
    <definedName name="Потреб_вып_оф_н_цпг" localSheetId="0">'[73]Текущие цены'!#REF!</definedName>
    <definedName name="Потреб_вып_оф_н_цпг" localSheetId="1">'[138]Текущие цены'!#REF!</definedName>
    <definedName name="Потреб_вып_оф_н_цпг">'[74]Текущие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 '!P1_SCOPE_PER_PRT,'Приложение 1 '!P2_SCOPE_PER_PRT,'Приложение 1 '!P3_SCOPE_PER_PRT,'Приложение 1 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'[8]#ССЫЛКА'!$A$5:$EH$116</definedName>
    <definedName name="пппп" localSheetId="0">#REF!</definedName>
    <definedName name="пппп" localSheetId="1">'[140]2002(v1)'!#REF!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[9]!прил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1">#REF!</definedName>
    <definedName name="Приход_расход">#REF!</definedName>
    <definedName name="Прогноз_Вып_пц" localSheetId="0">[73]рабочий!$Y$240:$AP$262</definedName>
    <definedName name="Прогноз_Вып_пц" localSheetId="1">[138]рабочий!$Y$240:$AP$262</definedName>
    <definedName name="Прогноз_Вып_пц">[74]рабочий!$Y$240:$AP$262</definedName>
    <definedName name="Прогноз_вып_цпг" localSheetId="0">'[73]Текущие цены'!#REF!</definedName>
    <definedName name="Прогноз_вып_цпг" localSheetId="1">'[138]Текущие цены'!#REF!</definedName>
    <definedName name="Прогноз_вып_цпг">'[74]Текущие цены'!#REF!</definedName>
    <definedName name="Прогноз97" localSheetId="0">[117]ПРОГНОЗ_1!#REF!</definedName>
    <definedName name="Прогноз97" localSheetId="1">[141]ПРОГНОЗ_1!#REF!</definedName>
    <definedName name="Прогноз97">[118]ПРОГНОЗ_1!#REF!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[119]Financing!#REF!</definedName>
    <definedName name="Процент" localSheetId="1">[119]Financing!#REF!</definedName>
    <definedName name="Процент">[119]Financing!#REF!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 '!P1_SCOPE_PER_PRT,'Приложение 1 '!P2_SCOPE_PER_PRT,'Приложение 1 '!P3_SCOPE_PER_PRT,'Приложение 1 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1">[120]БДР!#REF!</definedName>
    <definedName name="ПТО">[120]БДР!#REF!</definedName>
    <definedName name="пуд" localSheetId="0">[97]Сибмол!#REF!</definedName>
    <definedName name="пуд" localSheetId="1">[97]Сибмол!#REF!</definedName>
    <definedName name="пуд">[97]Сибмол!#REF!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[82]ПЦ!$C$1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1">'[115]БСС-2'!#REF!</definedName>
    <definedName name="ронп">'[115]БСС-2'!#REF!</definedName>
    <definedName name="роо" localSheetId="0">#REF!</definedName>
    <definedName name="роо" localSheetId="1">#REF!</definedName>
    <definedName name="роо">#REF!</definedName>
    <definedName name="ропор">[9]!ропор</definedName>
    <definedName name="рород" localSheetId="0">#REF!</definedName>
    <definedName name="рород" localSheetId="1">#REF!</definedName>
    <definedName name="рород">#REF!</definedName>
    <definedName name="РП">'[82]БР-1'!$B$3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>[9]!рск2</definedName>
    <definedName name="рск3">[9]!рск3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>[9]!сваеррта</definedName>
    <definedName name="свмпвппв">[9]!свмпвппв</definedName>
    <definedName name="свод">[121]Temp_TOV!$A$1:$FE$130</definedName>
    <definedName name="сводная" localSheetId="1">#REF!</definedName>
    <definedName name="сводная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[9]!себестоимость2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ергею" localSheetId="0">[122]АНАЛИТ!$B$2:$B$87,[122]АНАЛИТ!#REF!,[122]АНАЛИТ!#REF!,[122]АНАЛИТ!$AB$2</definedName>
    <definedName name="Сергею" localSheetId="1">[122]АНАЛИТ!$B$2:$B$87,[122]АНАЛИТ!#REF!,[122]АНАЛИТ!#REF!,[122]АНАЛИТ!$AB$2</definedName>
    <definedName name="Сергею">[122]АНАЛИТ!$B$2:$B$87,[122]АНАЛИТ!#REF!,[122]АНАЛИТ!#REF!,[122]АНАЛИТ!$AB$2</definedName>
    <definedName name="Сергеюnew" localSheetId="0">[123]АНАЛИТ!$B$2:$B$87,[123]АНАЛИТ!#REF!,[123]АНАЛИТ!#REF!,[123]АНАЛИТ!$AB$2</definedName>
    <definedName name="Сергеюnew" localSheetId="1">[123]АНАЛИТ!$B$2:$B$87,[123]АНАЛИТ!#REF!,[123]АНАЛИТ!#REF!,[123]АНАЛИТ!$AB$2</definedName>
    <definedName name="Сергеюnew">[123]АНАЛИТ!$B$2:$B$87,[123]АНАЛИТ!#REF!,[123]АНАЛИТ!#REF!,[123]АНАЛИТ!$AB$2</definedName>
    <definedName name="СИ">'[82]БН-2'!$B$3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'[82]БН-1'!$B$3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1">#REF!</definedName>
    <definedName name="соб.нуж.02.">#REF!</definedName>
    <definedName name="сомп">[9]!сомп</definedName>
    <definedName name="сомпас">[9]!сомпас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[67]газ!$O$33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>[9]!сссс</definedName>
    <definedName name="ссы">[9]!ссы</definedName>
    <definedName name="ссы2">[9]!ссы2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1">#REF!</definedName>
    <definedName name="Статья">#REF!</definedName>
    <definedName name="строка" localSheetId="0">[90]СписочнаяЧисленность!#REF!</definedName>
    <definedName name="строка" localSheetId="1">[90]СписочнаяЧисленность!#REF!</definedName>
    <definedName name="строка">[90]СписочнаяЧисленность!#REF!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>[9]!таня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ло_отчета" localSheetId="0">[90]СписочнаяЧисленность!#REF!</definedName>
    <definedName name="тело_отчета" localSheetId="1">[90]СписочнаяЧисленность!#REF!</definedName>
    <definedName name="тело_отчета">[90]СписочнаяЧисленность!#REF!</definedName>
    <definedName name="тепло">[9]!тепло</definedName>
    <definedName name="Тепло_1">[124]Нормы!$D$10</definedName>
    <definedName name="ТМИТМ" localSheetId="1">'[82]БСС-2'!#REF!</definedName>
    <definedName name="ТМИТМ">'[82]БСС-2'!#REF!</definedName>
    <definedName name="ТМЦ">[82]БДР!$B$3</definedName>
    <definedName name="ТМЦ2">[82]БДР!$B$41</definedName>
    <definedName name="ТМЦ3" localSheetId="1">[82]БДР!#REF!</definedName>
    <definedName name="ТМЦ3">[82]БДР!#REF!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>[9]!ть</definedName>
    <definedName name="у" localSheetId="0">#REF!</definedName>
    <definedName name="у" localSheetId="1">#REF!</definedName>
    <definedName name="у">#REF!</definedName>
    <definedName name="у1">[9]!у1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>[9]!ук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[9]!умер</definedName>
    <definedName name="уу">[9]!уу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>[9]!УФ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[9]!уыукпе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>[9]!фам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 '!P1_SCOPE_PER_PRT,'Приложение 1 '!P2_SCOPE_PER_PRT,'Приложение 1 '!P3_SCOPE_PER_PRT,'Приложение 1 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[73]рабочий!$AR$240:$BI$263</definedName>
    <definedName name="фо_а_н_пц" localSheetId="1">[138]рабочий!$AR$240:$BI$263</definedName>
    <definedName name="фо_а_н_пц">[74]рабочий!$AR$240:$BI$263</definedName>
    <definedName name="фо_а_с_пц" localSheetId="0">[73]рабочий!$AS$202:$BI$224</definedName>
    <definedName name="фо_а_с_пц" localSheetId="1">[138]рабочий!$AS$202:$BI$224</definedName>
    <definedName name="фо_а_с_пц">[74]рабочий!$AS$202:$BI$224</definedName>
    <definedName name="фо_н_03" localSheetId="0">[73]рабочий!$X$305:$X$327</definedName>
    <definedName name="фо_н_03" localSheetId="1">[138]рабочий!$X$305:$X$327</definedName>
    <definedName name="фо_н_03">[74]рабочий!$X$305:$X$327</definedName>
    <definedName name="фо_н_04" localSheetId="0">[73]рабочий!$X$335:$X$357</definedName>
    <definedName name="фо_н_04" localSheetId="1">[138]рабочий!$X$335:$X$357</definedName>
    <definedName name="фо_н_04">[74]рабочий!$X$335:$X$357</definedName>
    <definedName name="Форма">[9]!Форма</definedName>
    <definedName name="ФПБКХ" localSheetId="1">#REF!</definedName>
    <definedName name="ФПБКХ">#REF!</definedName>
    <definedName name="фпсв" localSheetId="1">#REF!</definedName>
    <definedName name="фпсв">#REF!</definedName>
    <definedName name="фпЦКК" localSheetId="1">#REF!</definedName>
    <definedName name="фпЦКК">#REF!</definedName>
    <definedName name="фук" localSheetId="0" hidden="1">#REF!,#REF!,#REF!,'Приложение 1 '!P1_SCOPE_PER_PRT,'Приложение 1 '!P2_SCOPE_PER_PRT,'Приложение 1 '!P3_SCOPE_PER_PRT,'Приложение 1 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'[142]Гр5(о)'!#REF!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1">#REF!</definedName>
    <definedName name="фы">#REF!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>[9]!ц1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'[125]Справочник подразделений'!$C$5:$C$137</definedName>
    <definedName name="ЦУ_ДЛ" localSheetId="1">'[125]Справочник подразделений'!$C$5:$C$137</definedName>
    <definedName name="ЦУ_ДЛ">'[126]Справочник подразделений'!$C$5:$C$137</definedName>
    <definedName name="ЦУ_ДЛ_2" localSheetId="0">'[127]Справочник подразделений'!$C$5:$C$184</definedName>
    <definedName name="ЦУ_ДЛ_2" localSheetId="1">'[127]Справочник подразделений'!$C$5:$C$184</definedName>
    <definedName name="ЦУ_ДЛ_2">'[128]Справочник подразделений'!$C$5:$C$184</definedName>
    <definedName name="ЦУ_ДРП">'[129]Справочник подразделений'!$C$5:$C$137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>[9]!черновик</definedName>
    <definedName name="четвертый" localSheetId="1">#REF!</definedName>
    <definedName name="четвертый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[82]БКР!$B$1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>[9]!шшшшшо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[9]!ыаупп</definedName>
    <definedName name="ыаыыа">[9]!ыаыыа</definedName>
    <definedName name="ыв">[9]!ыв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[9]!ывпкывк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>[9]!ымпы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hidden="1">#REF!,#REF!,#REF!,#REF!,#REF!,#REF!,#REF!</definedName>
    <definedName name="ыфса">[9]!ыфса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>[9]!ю</definedName>
    <definedName name="юююю" localSheetId="0">#REF!</definedName>
    <definedName name="юююю" localSheetId="1">#REF!</definedName>
    <definedName name="юююю">#REF!</definedName>
    <definedName name="ююююююю">[9]!ююююююю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>[9]!яяя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221" i="2"/>
  <c r="L221" i="2"/>
  <c r="K221" i="2"/>
  <c r="J221" i="2"/>
  <c r="I221" i="2"/>
  <c r="H221" i="2"/>
  <c r="G221" i="2"/>
  <c r="F221" i="2"/>
  <c r="E221" i="2"/>
  <c r="D221" i="2"/>
  <c r="O220" i="2"/>
  <c r="N220" i="2"/>
  <c r="M220" i="2"/>
  <c r="L220" i="2"/>
  <c r="K220" i="2"/>
  <c r="J220" i="2"/>
  <c r="I220" i="2"/>
  <c r="H220" i="2"/>
  <c r="G220" i="2"/>
  <c r="F220" i="2"/>
  <c r="E220" i="2"/>
  <c r="O211" i="2"/>
  <c r="N211" i="2"/>
  <c r="M211" i="2"/>
  <c r="L211" i="2"/>
  <c r="K211" i="2"/>
  <c r="J211" i="2"/>
  <c r="I211" i="2"/>
  <c r="H211" i="2"/>
  <c r="G211" i="2"/>
  <c r="F211" i="2"/>
  <c r="E211" i="2"/>
  <c r="O207" i="2"/>
  <c r="N207" i="2"/>
  <c r="M207" i="2"/>
  <c r="L207" i="2"/>
  <c r="K207" i="2"/>
  <c r="J207" i="2"/>
  <c r="I207" i="2"/>
  <c r="H207" i="2"/>
  <c r="G207" i="2"/>
  <c r="F207" i="2"/>
  <c r="E207" i="2"/>
  <c r="M165" i="2"/>
  <c r="L165" i="2"/>
  <c r="K165" i="2"/>
  <c r="J165" i="2"/>
  <c r="I165" i="2"/>
  <c r="H165" i="2"/>
  <c r="M164" i="2"/>
  <c r="L164" i="2"/>
  <c r="L156" i="2" s="1"/>
  <c r="L224" i="2" s="1"/>
  <c r="K164" i="2"/>
  <c r="J164" i="2"/>
  <c r="I164" i="2"/>
  <c r="H164" i="2"/>
  <c r="H156" i="2" s="1"/>
  <c r="H224" i="2" s="1"/>
  <c r="M156" i="2"/>
  <c r="M224" i="2" s="1"/>
  <c r="K156" i="2"/>
  <c r="K224" i="2" s="1"/>
  <c r="J156" i="2"/>
  <c r="J224" i="2" s="1"/>
  <c r="I156" i="2"/>
  <c r="I224" i="2" s="1"/>
  <c r="G152" i="2"/>
  <c r="F152" i="2"/>
  <c r="E152" i="2"/>
  <c r="F151" i="2"/>
  <c r="F149" i="2" s="1"/>
  <c r="E151" i="2"/>
  <c r="F150" i="2"/>
  <c r="E150" i="2"/>
  <c r="O149" i="2"/>
  <c r="N149" i="2"/>
  <c r="M149" i="2"/>
  <c r="L149" i="2"/>
  <c r="K149" i="2"/>
  <c r="J149" i="2"/>
  <c r="I149" i="2"/>
  <c r="H149" i="2"/>
  <c r="G149" i="2"/>
  <c r="E149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N145" i="2"/>
  <c r="G145" i="2"/>
  <c r="F145" i="2"/>
  <c r="E145" i="2"/>
  <c r="O144" i="2"/>
  <c r="N144" i="2"/>
  <c r="N143" i="2" s="1"/>
  <c r="G144" i="2"/>
  <c r="F144" i="2"/>
  <c r="E144" i="2"/>
  <c r="O143" i="2"/>
  <c r="M143" i="2"/>
  <c r="L143" i="2"/>
  <c r="K143" i="2"/>
  <c r="J143" i="2"/>
  <c r="I143" i="2"/>
  <c r="H143" i="2"/>
  <c r="G143" i="2"/>
  <c r="F143" i="2"/>
  <c r="E143" i="2"/>
  <c r="O140" i="2"/>
  <c r="N140" i="2"/>
  <c r="M140" i="2"/>
  <c r="L140" i="2"/>
  <c r="K140" i="2"/>
  <c r="J140" i="2"/>
  <c r="I140" i="2"/>
  <c r="H140" i="2"/>
  <c r="G140" i="2"/>
  <c r="F140" i="2"/>
  <c r="E140" i="2"/>
  <c r="O116" i="2"/>
  <c r="N116" i="2"/>
  <c r="G116" i="2"/>
  <c r="F116" i="2"/>
  <c r="E116" i="2"/>
  <c r="O115" i="2"/>
  <c r="N115" i="2"/>
  <c r="N114" i="2" s="1"/>
  <c r="G115" i="2"/>
  <c r="F115" i="2"/>
  <c r="E115" i="2"/>
  <c r="O114" i="2"/>
  <c r="M114" i="2"/>
  <c r="L114" i="2"/>
  <c r="K114" i="2"/>
  <c r="J114" i="2"/>
  <c r="I114" i="2"/>
  <c r="H114" i="2"/>
  <c r="G114" i="2"/>
  <c r="F114" i="2"/>
  <c r="E114" i="2"/>
  <c r="O107" i="2"/>
  <c r="N107" i="2"/>
  <c r="G107" i="2"/>
  <c r="F107" i="2"/>
  <c r="E107" i="2"/>
  <c r="O106" i="2"/>
  <c r="N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G104" i="2"/>
  <c r="F104" i="2"/>
  <c r="E104" i="2"/>
  <c r="O103" i="2"/>
  <c r="N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G101" i="2"/>
  <c r="F101" i="2"/>
  <c r="E101" i="2"/>
  <c r="O100" i="2"/>
  <c r="N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E99" i="2"/>
  <c r="O91" i="2"/>
  <c r="N91" i="2"/>
  <c r="G91" i="2"/>
  <c r="F91" i="2"/>
  <c r="E91" i="2"/>
  <c r="O90" i="2"/>
  <c r="N90" i="2"/>
  <c r="G90" i="2"/>
  <c r="F90" i="2"/>
  <c r="E90" i="2"/>
  <c r="O89" i="2"/>
  <c r="N89" i="2"/>
  <c r="M89" i="2"/>
  <c r="L89" i="2"/>
  <c r="K89" i="2"/>
  <c r="J89" i="2"/>
  <c r="I89" i="2"/>
  <c r="H89" i="2"/>
  <c r="G89" i="2"/>
  <c r="F89" i="2"/>
  <c r="E89" i="2"/>
  <c r="O85" i="2"/>
  <c r="N85" i="2"/>
  <c r="G85" i="2"/>
  <c r="F85" i="2"/>
  <c r="E85" i="2"/>
  <c r="O84" i="2"/>
  <c r="O83" i="2" s="1"/>
  <c r="D26" i="2" s="1"/>
  <c r="N84" i="2"/>
  <c r="G84" i="2"/>
  <c r="F84" i="2"/>
  <c r="F83" i="2" s="1"/>
  <c r="E84" i="2"/>
  <c r="N83" i="2"/>
  <c r="M83" i="2"/>
  <c r="L83" i="2"/>
  <c r="K83" i="2"/>
  <c r="J83" i="2"/>
  <c r="I83" i="2"/>
  <c r="H83" i="2"/>
  <c r="G83" i="2"/>
  <c r="E83" i="2"/>
  <c r="O74" i="2"/>
  <c r="N74" i="2"/>
  <c r="G74" i="2"/>
  <c r="F74" i="2"/>
  <c r="E74" i="2"/>
  <c r="O73" i="2"/>
  <c r="N73" i="2"/>
  <c r="G73" i="2"/>
  <c r="F73" i="2"/>
  <c r="E73" i="2"/>
  <c r="O72" i="2"/>
  <c r="N72" i="2"/>
  <c r="M72" i="2"/>
  <c r="L72" i="2"/>
  <c r="K72" i="2"/>
  <c r="J72" i="2"/>
  <c r="I72" i="2"/>
  <c r="H72" i="2"/>
  <c r="G72" i="2"/>
  <c r="F72" i="2"/>
  <c r="E72" i="2"/>
  <c r="O71" i="2"/>
  <c r="N71" i="2"/>
  <c r="G71" i="2"/>
  <c r="F71" i="2"/>
  <c r="E71" i="2"/>
  <c r="O70" i="2"/>
  <c r="N70" i="2"/>
  <c r="G70" i="2"/>
  <c r="F70" i="2"/>
  <c r="E70" i="2"/>
  <c r="O69" i="2"/>
  <c r="N69" i="2"/>
  <c r="M69" i="2"/>
  <c r="L69" i="2"/>
  <c r="K69" i="2"/>
  <c r="J69" i="2"/>
  <c r="I69" i="2"/>
  <c r="H69" i="2"/>
  <c r="G69" i="2"/>
  <c r="F69" i="2"/>
  <c r="E69" i="2"/>
  <c r="O68" i="2"/>
  <c r="O165" i="2" s="1"/>
  <c r="N68" i="2"/>
  <c r="N165" i="2" s="1"/>
  <c r="G68" i="2"/>
  <c r="G165" i="2" s="1"/>
  <c r="F68" i="2"/>
  <c r="F165" i="2" s="1"/>
  <c r="E68" i="2"/>
  <c r="E165" i="2" s="1"/>
  <c r="O67" i="2"/>
  <c r="O164" i="2" s="1"/>
  <c r="O156" i="2" s="1"/>
  <c r="O224" i="2" s="1"/>
  <c r="N67" i="2"/>
  <c r="N164" i="2" s="1"/>
  <c r="N156" i="2" s="1"/>
  <c r="N224" i="2" s="1"/>
  <c r="G67" i="2"/>
  <c r="G164" i="2" s="1"/>
  <c r="F67" i="2"/>
  <c r="F164" i="2" s="1"/>
  <c r="F156" i="2" s="1"/>
  <c r="F224" i="2" s="1"/>
  <c r="E67" i="2"/>
  <c r="E164" i="2" s="1"/>
  <c r="E156" i="2" s="1"/>
  <c r="E224" i="2" s="1"/>
  <c r="D224" i="2" s="1"/>
  <c r="O66" i="2"/>
  <c r="N66" i="2"/>
  <c r="M66" i="2"/>
  <c r="L66" i="2"/>
  <c r="K66" i="2"/>
  <c r="J66" i="2"/>
  <c r="I66" i="2"/>
  <c r="H66" i="2"/>
  <c r="G66" i="2"/>
  <c r="F66" i="2"/>
  <c r="E66" i="2"/>
  <c r="O59" i="2"/>
  <c r="N59" i="2"/>
  <c r="M59" i="2"/>
  <c r="L59" i="2"/>
  <c r="K59" i="2"/>
  <c r="J59" i="2"/>
  <c r="I59" i="2"/>
  <c r="H59" i="2"/>
  <c r="G59" i="2"/>
  <c r="F59" i="2"/>
  <c r="E59" i="2"/>
  <c r="E53" i="2"/>
  <c r="C28" i="2"/>
  <c r="D25" i="2"/>
  <c r="D24" i="2"/>
  <c r="D23" i="2"/>
  <c r="D22" i="2"/>
  <c r="D28" i="2" s="1"/>
  <c r="G156" i="2" l="1"/>
  <c r="G224" i="2" s="1"/>
</calcChain>
</file>

<file path=xl/sharedStrings.xml><?xml version="1.0" encoding="utf-8"?>
<sst xmlns="http://schemas.openxmlformats.org/spreadsheetml/2006/main" count="656" uniqueCount="278">
  <si>
    <t>ПРИЛОЖЕНИЕ 1
к распоряжению
Комитета по тарифам 
Санкт-Петербурга
от 09.12.2019 № 194-р</t>
  </si>
  <si>
    <t>к распоряжению</t>
  </si>
  <si>
    <t>Комитета по тарифам Санкт-Петербурга</t>
  </si>
  <si>
    <t xml:space="preserve">Производственная программа </t>
  </si>
  <si>
    <t>открытого акционерного общества "Российские железные дороги"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</si>
  <si>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</si>
  <si>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31.12.2023</t>
    </r>
  </si>
  <si>
    <t>Раздел 1. Паспорт производственной программы</t>
  </si>
  <si>
    <t>Наименование организации</t>
  </si>
  <si>
    <t>открытое акционерное общество "Российские железные дороги"</t>
  </si>
  <si>
    <t>Юридический адрес, почтовый адрес организации</t>
  </si>
  <si>
    <t>195009, Санкт-Петербург, ул.Комсомола 37а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</si>
  <si>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</si>
  <si>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</si>
  <si>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</si>
  <si>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</si>
  <si>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</si>
  <si>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</si>
  <si>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</si>
  <si>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</si>
  <si>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</si>
  <si>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</si>
  <si>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</si>
  <si>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</si>
  <si>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</si>
  <si>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</si>
  <si>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Выполнения мероприятий по текущему ремонту в 2019 году</t>
  </si>
  <si>
    <t>-</t>
  </si>
  <si>
    <t>2.</t>
  </si>
  <si>
    <t>Выполнения мероприятий по текущему ремонту в 2020 году</t>
  </si>
  <si>
    <t>3.</t>
  </si>
  <si>
    <t>Выполнения мероприятий по текущему ремонту в 2021 году</t>
  </si>
  <si>
    <t>4.</t>
  </si>
  <si>
    <t>Выполнения мероприятий по текущему ремонту в 2022 году</t>
  </si>
  <si>
    <t>5.</t>
  </si>
  <si>
    <t>Выполнения мероприятий по текущему ремонту в 2023 году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</si>
  <si>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</si>
  <si>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</si>
  <si>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</si>
  <si>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
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</si>
  <si>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(тыс.куб.м)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</si>
  <si>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</si>
  <si>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</si>
  <si>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</si>
  <si>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</si>
  <si>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</si>
  <si>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</si>
  <si>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</si>
  <si>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</si>
  <si>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</si>
  <si>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</si>
  <si>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</si>
  <si>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</si>
  <si>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</si>
  <si>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</si>
  <si>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</si>
  <si>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</si>
  <si>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</si>
  <si>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</si>
  <si>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</si>
  <si>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</si>
  <si>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1.2.3.</t>
  </si>
  <si>
    <t xml:space="preserve"> прочим потребителям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</si>
  <si>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</si>
  <si>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</si>
  <si>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</si>
  <si>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</si>
  <si>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</si>
  <si>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2.3.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</si>
  <si>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</si>
  <si>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</si>
  <si>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</si>
  <si>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</si>
  <si>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</si>
  <si>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</si>
  <si>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</si>
  <si>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</si>
  <si>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</si>
  <si>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</si>
  <si>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</si>
  <si>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</t>
  </si>
  <si>
    <t>1.1.1.2.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</si>
  <si>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</si>
  <si>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1.1.1.3.</t>
  </si>
  <si>
    <t>расходы на оплату труда и отчисления на социальные нужды основного производственного персонала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</si>
  <si>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</si>
  <si>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</si>
  <si>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</si>
  <si>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</si>
  <si>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</si>
  <si>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прочие производственные расходы (в соответствии с методическими указаниями)</t>
  </si>
  <si>
    <t>1.1.2.</t>
  </si>
  <si>
    <t>Ремонтные расходы (включая расходы на текущий и капитальный ремонт) - всего:</t>
  </si>
  <si>
    <t>1.1.2.1.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</si>
  <si>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</si>
  <si>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1.1.2.2.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</si>
  <si>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</si>
  <si>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1.1.2.3.</t>
  </si>
  <si>
    <t>расходы на оплату труда и отчисления на социальные нужды ремонтного персонала</t>
  </si>
  <si>
    <t>1.1.3.</t>
  </si>
  <si>
    <t>Административные расходы - всего:</t>
  </si>
  <si>
    <t>1.1.3.1.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</si>
  <si>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</si>
  <si>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1.1.3.2.</t>
  </si>
  <si>
    <t>расходы на оплату труда и отчисления на социальные нужды административно-управленческого персонала</t>
  </si>
  <si>
    <t>1.1.3.3.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</si>
  <si>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</si>
  <si>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1.1.3.4.</t>
  </si>
  <si>
    <t>расходы на служебные командировки</t>
  </si>
  <si>
    <t>1.1.3.5.</t>
  </si>
  <si>
    <t>расходы на обучение персонала</t>
  </si>
  <si>
    <t>1.1.3.6.</t>
  </si>
  <si>
    <t>расходы на страхование производственных объектов, учитываемые при определении базы по налогу на прибыль</t>
  </si>
  <si>
    <t>1.1.3.7.</t>
  </si>
  <si>
    <t>прочие административные расходы  (в соответствии с методическими указаниями)</t>
  </si>
  <si>
    <t>Расходы на приобретаемые электрическую энергию (мощность):</t>
  </si>
  <si>
    <t>1.3.</t>
  </si>
  <si>
    <t>Неподконтрольные расходы организации - всего: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</si>
  <si>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</si>
  <si>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 - всего:</t>
  </si>
  <si>
    <t>1.3.1.1.</t>
  </si>
  <si>
    <t>Услуги по транспортировке холодной воды</t>
  </si>
  <si>
    <t>1.3.1.2.</t>
  </si>
  <si>
    <t>Услуги по горячему водоснабжению</t>
  </si>
  <si>
    <t>1.3.1.3.</t>
  </si>
  <si>
    <t>Услуги по приготовлению воды на нужды горячего водоснабжения</t>
  </si>
  <si>
    <t>1.3.1.4.</t>
  </si>
  <si>
    <t>Услуги по транспортировке горячей воды</t>
  </si>
  <si>
    <t>1.3.1.5.</t>
  </si>
  <si>
    <t>Услуги по водоотведению</t>
  </si>
  <si>
    <t>Услуги по тарнспортировке сточных вод</t>
  </si>
  <si>
    <t>1.3.2.</t>
  </si>
  <si>
    <t>Налоги и сборы:</t>
  </si>
  <si>
    <t>1.3.2.1.</t>
  </si>
  <si>
    <t>Налог на прибыль</t>
  </si>
  <si>
    <t>1.3.2.2.</t>
  </si>
  <si>
    <t>Налог на имущество организаций</t>
  </si>
  <si>
    <t>1.3.2.3.</t>
  </si>
  <si>
    <t>Земельный налог</t>
  </si>
  <si>
    <t>1.3.2.4.</t>
  </si>
  <si>
    <t>Арендная плата за землю</t>
  </si>
  <si>
    <t>1.3.2.5.</t>
  </si>
  <si>
    <t>Водный налог</t>
  </si>
  <si>
    <t>1.3.2.6.</t>
  </si>
  <si>
    <t>Плата за пользование водным объектом</t>
  </si>
  <si>
    <t>1.3.2.7.</t>
  </si>
  <si>
    <t>Транспортный налог</t>
  </si>
  <si>
    <t>1.3.2.8.</t>
  </si>
  <si>
    <t>Плата за негативное воздействие на окружающую среду</t>
  </si>
  <si>
    <t>1.3.2.9.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</si>
  <si>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</si>
  <si>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1.3.3.</t>
  </si>
  <si>
    <t>Арендная плата, концессионная плата и лизинговые платежи в отношении централизованных систем водоснабжения и (или) водоотведения либо объектов, входящих в состав таких систем - всего:</t>
  </si>
  <si>
    <t>1.3.3.1.</t>
  </si>
  <si>
    <t>Аренда имущества</t>
  </si>
  <si>
    <t>1.3.3.2.</t>
  </si>
  <si>
    <t>Концессионная плата</t>
  </si>
  <si>
    <t>1.3.3.3.</t>
  </si>
  <si>
    <t>Лизинговые платежи</t>
  </si>
  <si>
    <t>1.3.3.4.</t>
  </si>
  <si>
    <t>Аренда земельных участков</t>
  </si>
  <si>
    <t>1.3.4.</t>
  </si>
  <si>
    <t>Резерв по сомнительным долгам гарантирующей организации (не более 2% НВВ)</t>
  </si>
  <si>
    <t>1.3.5.</t>
  </si>
  <si>
    <t>Экономия расходов за предыдущий долгосрочный период</t>
  </si>
  <si>
    <t>1.3.6.</t>
  </si>
  <si>
    <t>Расходы на обслуживание бесхозных сетей</t>
  </si>
  <si>
    <t>1.3.7.</t>
  </si>
  <si>
    <t>Расходы на компенсацию экономически обоснованных расходов и (или) недополученных доходов за прошлые периоды регулирования</t>
  </si>
  <si>
    <t>1.3.8.</t>
  </si>
  <si>
    <t>Займы и кредиты - всего, в том числе:</t>
  </si>
  <si>
    <t>1.3.8.1.</t>
  </si>
  <si>
    <t>Возврат займов и кредитов</t>
  </si>
  <si>
    <t>1.3.8.2.</t>
  </si>
  <si>
    <t>Проценты по займам и кредитам</t>
  </si>
  <si>
    <t>Арендная и концессионная плата, лизинговые платежи:</t>
  </si>
  <si>
    <t>Расходы на амортизацию основных средств и нематериальных активов:</t>
  </si>
  <si>
    <t>Нормативная прибыль</t>
  </si>
  <si>
    <t>Корректировка необходимой валовая выручка</t>
  </si>
  <si>
    <t>Корректировка необходимой валовой выручки в целях сглаживания</t>
  </si>
  <si>
    <t xml:space="preserve">Справочно: % корретировки НВВ в целях сглаживания </t>
  </si>
  <si>
    <t>ИТОГО необходимая валовая выручка</t>
  </si>
  <si>
    <t>8.</t>
  </si>
  <si>
    <t>Дополнительные доходы от оказания услуг в сфере водоснабжения и водоотведения - всего, в том числе:</t>
  </si>
  <si>
    <t>8.1.</t>
  </si>
  <si>
    <t>плата за превышение ПДК и лимитов водоотведения</t>
  </si>
  <si>
    <t>8.2.</t>
  </si>
  <si>
    <t>прочие дополнительные доходы</t>
  </si>
  <si>
    <t>9.</t>
  </si>
  <si>
    <t>Бюджетное финансирование расходов - всего, в том числе:</t>
  </si>
  <si>
    <t>9.1.</t>
  </si>
  <si>
    <t>9.2.</t>
  </si>
  <si>
    <t>бюджетное финансирование на прочие цели</t>
  </si>
  <si>
    <t>10.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</si>
  <si>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</si>
  <si>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</si>
  <si>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</si>
  <si>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</si>
  <si>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</si>
  <si>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</si>
  <si>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</si>
  <si>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</si>
  <si>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</si>
  <si>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</si>
  <si>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</si>
  <si>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</si>
  <si>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</si>
  <si>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</si>
  <si>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</si>
  <si>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</si>
  <si>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</si>
  <si>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</si>
  <si>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</si>
  <si>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</si>
  <si>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</si>
  <si>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</si>
  <si>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</si>
  <si>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</si>
  <si>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</si>
  <si>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</si>
  <si>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</si>
  <si>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</t>
  </si>
  <si>
    <t>Планируемое значение пока-зателя по итогам реализации производственной программы в 2019 году</t>
  </si>
  <si>
    <t>Планируемое значение пока-зателя по итогам реализации производственной программы в 2020 году</t>
  </si>
  <si>
    <t>Планируемое значение пока-зателя по итогам реализации производственной программы в 2021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</si>
  <si>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</si>
  <si>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производственной программы в 2022 году</t>
  </si>
  <si>
    <t>Планируемое значение пока-зателя по итогам реализации производственной программы в 2023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</si>
  <si>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</si>
  <si>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</si>
  <si>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1.4.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</si>
  <si>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</si>
  <si>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</si>
  <si>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</si>
  <si>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</si>
  <si>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</si>
  <si>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</si>
  <si>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</si>
  <si>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</si>
  <si>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</si>
  <si>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</si>
  <si>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</si>
  <si>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</si>
  <si>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</si>
  <si>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09.12.2019 № 194-р</t>
  </si>
  <si>
    <t>Тарифы на питьевую воду и водоотведение 
открытого акционерного общества "Российские железные дороги"
на территории Санкт-Петербурга на 2019 - 2023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</si>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</sst>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4" fillId="0" borderId="0"/>
    <xf numFmtId="0" fontId="20" fillId="2" borderId="15" applyNumberFormat="0" applyFont="0" applyFill="0" applyAlignment="0" applyProtection="0">
      <alignment horizontal="center" vertical="center" wrapText="1"/>
    </xf>
    <xf numFmtId="0" fontId="1" fillId="0" borderId="0"/>
  </cellStyleXfs>
  <cellXfs count="152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 applyProtection="1">
      <alignment horizontal="left" wrapText="1"/>
    </xf>
    <xf numFmtId="0" fontId="3" fillId="0" borderId="2" xfId="3" applyNumberFormat="1" applyFont="1" applyFill="1" applyBorder="1" applyAlignment="1" applyProtection="1">
      <alignment horizontal="left" vertical="center" wrapText="1"/>
    </xf>
    <xf numFmtId="0" fontId="15" fillId="0" borderId="2" xfId="3" applyFont="1" applyFill="1" applyBorder="1" applyAlignment="1" applyProtection="1">
      <alignment horizontal="left" vertical="center" wrapText="1"/>
    </xf>
    <xf numFmtId="0" fontId="3" fillId="0" borderId="2" xfId="3" applyNumberFormat="1" applyFont="1" applyFill="1" applyBorder="1" applyAlignment="1" applyProtection="1">
      <alignment horizontal="left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 applyProtection="1">
      <alignment horizontal="center" vertical="center" wrapText="1"/>
    </xf>
    <xf numFmtId="4" fontId="18" fillId="0" borderId="7" xfId="1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wrapText="1"/>
    </xf>
    <xf numFmtId="0" fontId="17" fillId="0" borderId="0" xfId="1" applyNumberFormat="1" applyFont="1" applyFill="1" applyBorder="1" applyAlignment="1">
      <alignment horizontal="left" wrapText="1"/>
    </xf>
    <xf numFmtId="0" fontId="17" fillId="0" borderId="9" xfId="1" applyNumberFormat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16" fontId="10" fillId="0" borderId="2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8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justify" vertical="center" wrapText="1"/>
    </xf>
    <xf numFmtId="4" fontId="21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22" fillId="0" borderId="0" xfId="5" applyFont="1"/>
    <xf numFmtId="0" fontId="3" fillId="0" borderId="0" xfId="5" applyFont="1"/>
    <xf numFmtId="0" fontId="23" fillId="0" borderId="0" xfId="5" applyFont="1"/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 wrapText="1"/>
    </xf>
    <xf numFmtId="0" fontId="4" fillId="0" borderId="0" xfId="5" applyFont="1" applyAlignment="1">
      <alignment horizontal="left" vertical="center" wrapText="1"/>
    </xf>
    <xf numFmtId="0" fontId="25" fillId="0" borderId="1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 wrapText="1"/>
    </xf>
    <xf numFmtId="0" fontId="15" fillId="0" borderId="0" xfId="5" applyFont="1"/>
    <xf numFmtId="0" fontId="26" fillId="0" borderId="2" xfId="5" applyFont="1" applyBorder="1" applyAlignment="1">
      <alignment horizontal="center" vertical="center"/>
    </xf>
    <xf numFmtId="0" fontId="26" fillId="0" borderId="2" xfId="5" applyFont="1" applyBorder="1" applyAlignment="1">
      <alignment horizontal="left" vertical="center" wrapText="1"/>
    </xf>
    <xf numFmtId="0" fontId="22" fillId="0" borderId="2" xfId="5" applyFont="1" applyBorder="1" applyAlignment="1">
      <alignment horizontal="center" wrapText="1"/>
    </xf>
    <xf numFmtId="0" fontId="24" fillId="0" borderId="0" xfId="5" applyFont="1"/>
    <xf numFmtId="0" fontId="11" fillId="0" borderId="6" xfId="5" applyFont="1" applyBorder="1" applyAlignment="1">
      <alignment horizontal="center" vertical="center"/>
    </xf>
    <xf numFmtId="0" fontId="11" fillId="0" borderId="2" xfId="5" applyFont="1" applyBorder="1" applyAlignment="1">
      <alignment horizontal="left" vertical="center" wrapText="1"/>
    </xf>
    <xf numFmtId="0" fontId="11" fillId="0" borderId="6" xfId="5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22" fillId="0" borderId="2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/>
    </xf>
    <xf numFmtId="0" fontId="27" fillId="0" borderId="4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wrapText="1"/>
    </xf>
    <xf numFmtId="4" fontId="22" fillId="0" borderId="2" xfId="5" applyNumberFormat="1" applyFont="1" applyBorder="1" applyAlignment="1">
      <alignment horizontal="center" wrapText="1"/>
    </xf>
    <xf numFmtId="0" fontId="22" fillId="0" borderId="0" xfId="5" applyFont="1" applyBorder="1" applyAlignment="1">
      <alignment horizontal="left" vertical="center" wrapText="1"/>
    </xf>
  </cellXfs>
  <cellStyles count="6">
    <cellStyle name="Границы 2" xfId="4"/>
    <cellStyle name="Обычный" xfId="0" builtinId="0"/>
    <cellStyle name="Обычный 11" xfId="5"/>
    <cellStyle name="Обычный 2" xfId="1"/>
    <cellStyle name="Обычный 2 5" xfId="3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56;&#1046;&#1044;\!!&#1082;&#1072;&#1083;&#1100;&#1082;_&#1056;&#1046;&#1044;%20(&#1044;&#1048;%202019-2023)_&#1082;&#1086;&#1088;&#1088;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C_W\&#1055;&#1088;&#1086;&#1075;&#1085;&#1086;&#1079;\&#1055;&#1088;&#1086;&#1075;05_00(27.06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56;&#1046;&#1044;\!&#1082;&#1072;&#1083;&#1100;&#1082;_&#1056;&#1046;&#1044;_2019-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wnloads\ADR_PR_REM_QV_4_178_&#1092;_2013_&#1042;&#1042;&#1057;&#1057;(&#1091;&#1090;&#1086;&#1095;&#1085;_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86;&#1080;%20&#1076;&#1086;&#1082;&#1091;&#1084;&#1077;&#1085;&#1090;&#1099;\&#1052;&#1054;&#1041;\06-03-06\Var2.7%20(version%201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 "/>
      <sheetName val="Приложение 2"/>
      <sheetName val="Приложение 3"/>
      <sheetName val="приложение 4"/>
      <sheetName val="приложение 2 (расп.)"/>
      <sheetName val="учет итогов"/>
      <sheetName val="ремонт и ПЭ факт"/>
      <sheetName val="динамика вс"/>
      <sheetName val="динамика во"/>
      <sheetName val="ОС ВС"/>
      <sheetName val="ОС ВО"/>
      <sheetName val="АО ВС"/>
      <sheetName val="АО ВО"/>
      <sheetName val="АО ВС (2)"/>
      <sheetName val="АО ВО (2)"/>
      <sheetName val="налоги"/>
    </sheetNames>
    <sheetDataSet>
      <sheetData sheetId="0"/>
      <sheetData sheetId="1"/>
      <sheetData sheetId="2">
        <row r="16">
          <cell r="W16">
            <v>15190.71</v>
          </cell>
          <cell r="Z16">
            <v>15206.749999999998</v>
          </cell>
        </row>
        <row r="39">
          <cell r="V39">
            <v>17946.27</v>
          </cell>
          <cell r="W39">
            <v>10022.61</v>
          </cell>
          <cell r="Z39">
            <v>7923.66</v>
          </cell>
        </row>
        <row r="52">
          <cell r="W52">
            <v>2594.35</v>
          </cell>
          <cell r="Z52">
            <v>3582.9700000000003</v>
          </cell>
        </row>
        <row r="72">
          <cell r="W72">
            <v>209.1</v>
          </cell>
          <cell r="Z72">
            <v>2559.84</v>
          </cell>
        </row>
        <row r="74">
          <cell r="W74">
            <v>99631.84</v>
          </cell>
          <cell r="Z74">
            <v>122990.02</v>
          </cell>
        </row>
        <row r="82">
          <cell r="W82">
            <v>8965.1099999999988</v>
          </cell>
          <cell r="Z82">
            <v>6111.6100000000006</v>
          </cell>
        </row>
        <row r="101">
          <cell r="W101">
            <v>26178.080000000002</v>
          </cell>
          <cell r="Z101">
            <v>33138.050000000003</v>
          </cell>
        </row>
        <row r="109">
          <cell r="Z109">
            <v>-481.67</v>
          </cell>
        </row>
      </sheetData>
      <sheetData sheetId="3">
        <row r="18">
          <cell r="K18">
            <v>28.11</v>
          </cell>
        </row>
        <row r="26">
          <cell r="J26">
            <v>58.76</v>
          </cell>
          <cell r="K26">
            <v>58.76</v>
          </cell>
        </row>
        <row r="64">
          <cell r="K64">
            <v>26.09</v>
          </cell>
        </row>
        <row r="72">
          <cell r="K72">
            <v>65.349999999999994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9">
          <cell r="L9">
            <v>49.13</v>
          </cell>
        </row>
      </sheetData>
      <sheetData sheetId="9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ШАБЛОН"/>
      <sheetName val="Приложение 2 "/>
      <sheetName val="Приложение 3"/>
      <sheetName val="Приложение 4"/>
      <sheetName val="Приложение 5"/>
      <sheetName val="приложение 6"/>
      <sheetName val="переменные"/>
      <sheetName val="учет итогов"/>
      <sheetName val="ремонт факт"/>
      <sheetName val="амортизация ВС"/>
      <sheetName val="амортизация ВО"/>
      <sheetName val="амортизация ВС (2)"/>
      <sheetName val="амортизация ВО (2)"/>
      <sheetName val="услуги"/>
      <sheetName val="ВС"/>
      <sheetName val="ВО"/>
      <sheetName val="итоги"/>
    </sheetNames>
    <sheetDataSet>
      <sheetData sheetId="0"/>
      <sheetData sheetId="1">
        <row r="13">
          <cell r="Q13">
            <v>135011.1</v>
          </cell>
          <cell r="T13">
            <v>155195.76</v>
          </cell>
          <cell r="AO13">
            <v>149556.6</v>
          </cell>
          <cell r="AR13">
            <v>173556.75</v>
          </cell>
          <cell r="BA13">
            <v>154365.96000000002</v>
          </cell>
          <cell r="BD13">
            <v>179665.85</v>
          </cell>
          <cell r="BM13">
            <v>159382.16</v>
          </cell>
          <cell r="BP13">
            <v>186036.53000000003</v>
          </cell>
        </row>
        <row r="14">
          <cell r="Q14">
            <v>27270.44</v>
          </cell>
          <cell r="T14">
            <v>26197.29</v>
          </cell>
          <cell r="AO14">
            <v>28741.96</v>
          </cell>
          <cell r="AR14">
            <v>27610.91</v>
          </cell>
          <cell r="BA14">
            <v>29592.720000000001</v>
          </cell>
          <cell r="BD14">
            <v>28428.19</v>
          </cell>
          <cell r="BM14">
            <v>30468.66</v>
          </cell>
          <cell r="BP14">
            <v>29269.66</v>
          </cell>
        </row>
        <row r="15">
          <cell r="Q15">
            <v>14897.23</v>
          </cell>
          <cell r="T15">
            <v>14912.97</v>
          </cell>
          <cell r="AO15">
            <v>15701.088386208658</v>
          </cell>
          <cell r="AR15">
            <v>15717.681962626668</v>
          </cell>
          <cell r="BA15">
            <v>16165.83950114483</v>
          </cell>
          <cell r="BD15">
            <v>16182.923677384188</v>
          </cell>
          <cell r="BM15">
            <v>16644.345885574272</v>
          </cell>
          <cell r="BP15">
            <v>16661.935699845289</v>
          </cell>
        </row>
        <row r="38">
          <cell r="Q38">
            <v>9828.98</v>
          </cell>
          <cell r="AO38">
            <v>10359.354304543675</v>
          </cell>
          <cell r="AR38">
            <v>8189.8741785390766</v>
          </cell>
          <cell r="BA38">
            <v>10665.990465339028</v>
          </cell>
          <cell r="BD38">
            <v>8432.2935833553765</v>
          </cell>
          <cell r="BM38">
            <v>10981.702156870222</v>
          </cell>
          <cell r="BP38">
            <v>8681.8881611876641</v>
          </cell>
        </row>
        <row r="39">
          <cell r="T39">
            <v>7770.57</v>
          </cell>
        </row>
        <row r="51">
          <cell r="Q51">
            <v>2544.23</v>
          </cell>
          <cell r="T51">
            <v>3513.75</v>
          </cell>
          <cell r="AO51">
            <v>2681.5173092476689</v>
          </cell>
          <cell r="AR51">
            <v>3703.3538588342535</v>
          </cell>
          <cell r="BA51">
            <v>2760.8900335161443</v>
          </cell>
          <cell r="BD51">
            <v>3812.9727392604345</v>
          </cell>
          <cell r="BM51">
            <v>2842.6119575555072</v>
          </cell>
          <cell r="BP51">
            <v>3925.8361389670454</v>
          </cell>
        </row>
        <row r="75">
          <cell r="Q75">
            <v>199.64</v>
          </cell>
          <cell r="T75">
            <v>2444.08</v>
          </cell>
          <cell r="AO75">
            <v>216.36</v>
          </cell>
          <cell r="AR75">
            <v>2648.6</v>
          </cell>
          <cell r="BA75">
            <v>225</v>
          </cell>
          <cell r="BD75">
            <v>2754.56</v>
          </cell>
          <cell r="BM75">
            <v>233.78</v>
          </cell>
          <cell r="BP75">
            <v>2861.98</v>
          </cell>
        </row>
        <row r="76">
          <cell r="Q76">
            <v>107541.02</v>
          </cell>
          <cell r="T76">
            <v>126554.39</v>
          </cell>
          <cell r="AO76">
            <v>120598.28</v>
          </cell>
          <cell r="AR76">
            <v>143297.24</v>
          </cell>
          <cell r="BA76">
            <v>124548.24</v>
          </cell>
          <cell r="BD76">
            <v>148483.1</v>
          </cell>
          <cell r="BM76">
            <v>128679.72</v>
          </cell>
          <cell r="BP76">
            <v>153904.89000000001</v>
          </cell>
        </row>
        <row r="77">
          <cell r="Q77">
            <v>98542.88</v>
          </cell>
          <cell r="T77">
            <v>121639.76</v>
          </cell>
          <cell r="AO77">
            <v>112726.78</v>
          </cell>
          <cell r="AR77">
            <v>139149.62</v>
          </cell>
          <cell r="BA77">
            <v>117234.19</v>
          </cell>
          <cell r="BD77">
            <v>144710.37</v>
          </cell>
          <cell r="BM77">
            <v>121920.8</v>
          </cell>
          <cell r="BP77">
            <v>150488.91</v>
          </cell>
        </row>
        <row r="85">
          <cell r="Q85">
            <v>8998.1400000000012</v>
          </cell>
          <cell r="T85">
            <v>4914.63</v>
          </cell>
          <cell r="AO85">
            <v>7871.5</v>
          </cell>
          <cell r="AR85">
            <v>4147.62</v>
          </cell>
          <cell r="BA85">
            <v>7314.0500000000011</v>
          </cell>
          <cell r="BD85">
            <v>3772.7299999999996</v>
          </cell>
          <cell r="BM85">
            <v>6758.920000000001</v>
          </cell>
          <cell r="BP85">
            <v>3415.9799999999996</v>
          </cell>
        </row>
        <row r="104">
          <cell r="Q104">
            <v>30502.83</v>
          </cell>
          <cell r="T104">
            <v>37103.85</v>
          </cell>
          <cell r="AO104">
            <v>29875.360000000001</v>
          </cell>
          <cell r="AR104">
            <v>31973.13</v>
          </cell>
          <cell r="BA104">
            <v>29847.5</v>
          </cell>
          <cell r="BD104">
            <v>28023.16</v>
          </cell>
          <cell r="BM104">
            <v>29825.58</v>
          </cell>
          <cell r="BP104">
            <v>19830.650000000001</v>
          </cell>
        </row>
        <row r="110">
          <cell r="Q110">
            <v>0</v>
          </cell>
          <cell r="T110">
            <v>-9761.8100000000013</v>
          </cell>
          <cell r="AC110">
            <v>0</v>
          </cell>
        </row>
      </sheetData>
      <sheetData sheetId="2">
        <row r="17">
          <cell r="G17">
            <v>25.5</v>
          </cell>
          <cell r="H17">
            <v>27.29</v>
          </cell>
          <cell r="K17">
            <v>27.29</v>
          </cell>
          <cell r="O17">
            <v>29.2</v>
          </cell>
          <cell r="P17">
            <v>30.37</v>
          </cell>
          <cell r="S17">
            <v>30.37</v>
          </cell>
          <cell r="T17">
            <v>31.58</v>
          </cell>
          <cell r="W17">
            <v>31.58</v>
          </cell>
          <cell r="X17">
            <v>32.840000000000003</v>
          </cell>
        </row>
        <row r="25">
          <cell r="G25">
            <v>57.45</v>
          </cell>
          <cell r="H25">
            <v>62.07</v>
          </cell>
          <cell r="O25">
            <v>62.75</v>
          </cell>
          <cell r="P25">
            <v>66.790000000000006</v>
          </cell>
          <cell r="S25">
            <v>66.489999999999995</v>
          </cell>
          <cell r="T25">
            <v>66.489999999999995</v>
          </cell>
          <cell r="W25">
            <v>66.489999999999995</v>
          </cell>
          <cell r="X25">
            <v>70.09</v>
          </cell>
        </row>
        <row r="62">
          <cell r="G62">
            <v>23.67</v>
          </cell>
          <cell r="H62">
            <v>25.33</v>
          </cell>
          <cell r="K62">
            <v>25.33</v>
          </cell>
          <cell r="O62">
            <v>27.1</v>
          </cell>
          <cell r="P62">
            <v>28.18</v>
          </cell>
          <cell r="S62">
            <v>28.18</v>
          </cell>
          <cell r="T62">
            <v>29.31</v>
          </cell>
          <cell r="W62">
            <v>29.31</v>
          </cell>
          <cell r="X62">
            <v>30.48</v>
          </cell>
        </row>
        <row r="70">
          <cell r="G70">
            <v>59.58</v>
          </cell>
          <cell r="H70">
            <v>64.37</v>
          </cell>
          <cell r="K70">
            <v>64.37</v>
          </cell>
          <cell r="O70">
            <v>69.78</v>
          </cell>
          <cell r="P70">
            <v>69.78</v>
          </cell>
          <cell r="S70">
            <v>69.78</v>
          </cell>
          <cell r="T70">
            <v>71.239999999999995</v>
          </cell>
          <cell r="W70">
            <v>69.88</v>
          </cell>
          <cell r="X70">
            <v>69.88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view="pageBreakPreview" topLeftCell="A237" zoomScale="64" zoomScaleNormal="100" zoomScaleSheetLayoutView="64" workbookViewId="0">
      <selection activeCell="T1" sqref="T1:U1"/>
    </sheetView>
  </sheetViews>
  <sheetFormatPr defaultColWidth="9.140625" defaultRowHeight="15" x14ac:dyDescent="0.25"/>
  <cols>
    <col min="1" max="1" width="8.85546875" style="117" customWidth="1"/>
    <col min="2" max="2" width="36.85546875" style="2" customWidth="1"/>
    <col min="3" max="3" width="46.140625" style="2" customWidth="1"/>
    <col min="4" max="4" width="15.28515625" style="2" customWidth="1"/>
    <col min="5" max="6" width="17.5703125" style="3" customWidth="1"/>
    <col min="7" max="7" width="16.85546875" style="3" customWidth="1"/>
    <col min="8" max="8" width="14.85546875" style="4" hidden="1" customWidth="1"/>
    <col min="9" max="9" width="15.140625" style="4" hidden="1" customWidth="1"/>
    <col min="10" max="10" width="14.28515625" style="4" hidden="1" customWidth="1"/>
    <col min="11" max="11" width="13.28515625" style="4" hidden="1" customWidth="1"/>
    <col min="12" max="12" width="15" style="4" hidden="1" customWidth="1"/>
    <col min="13" max="13" width="14.85546875" style="4" hidden="1" customWidth="1"/>
    <col min="14" max="15" width="16.7109375" style="4" customWidth="1"/>
    <col min="16" max="16384" width="9.140625" style="4"/>
  </cols>
  <sheetData>
    <row r="1" spans="1:21" ht="111" customHeight="1" x14ac:dyDescent="0.25">
      <c r="A1" s="1"/>
      <c r="B1" s="1"/>
      <c r="C1" s="1"/>
      <c r="N1" s="5" t="s">
        <v>0</v>
      </c>
      <c r="O1" s="6"/>
      <c r="P1" s="7"/>
      <c r="Q1" s="7"/>
      <c r="R1" s="7"/>
      <c r="T1" s="5"/>
      <c r="U1" s="5"/>
    </row>
    <row r="2" spans="1:21" ht="21" hidden="1" customHeight="1" x14ac:dyDescent="0.25">
      <c r="A2" s="1"/>
      <c r="B2" s="1"/>
      <c r="C2" s="1"/>
      <c r="N2" s="4" t="s">
        <v>1</v>
      </c>
    </row>
    <row r="3" spans="1:21" ht="18.75" hidden="1" customHeight="1" x14ac:dyDescent="0.25">
      <c r="A3" s="8"/>
      <c r="B3" s="9"/>
      <c r="C3" s="9"/>
      <c r="N3" s="4" t="s">
        <v>2</v>
      </c>
    </row>
    <row r="4" spans="1:21" ht="24.75" customHeight="1" x14ac:dyDescent="0.25">
      <c r="A4" s="1"/>
      <c r="B4" s="1"/>
      <c r="C4" s="1"/>
    </row>
    <row r="5" spans="1:21" ht="25.5" customHeight="1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1" ht="25.5" customHeight="1" x14ac:dyDescent="0.3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1" ht="22.5" customHeight="1" x14ac:dyDescent="0.3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1" ht="25.5" customHeight="1" x14ac:dyDescent="0.25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1" ht="15.75" customHeight="1" x14ac:dyDescent="0.25">
      <c r="A9" s="14"/>
    </row>
    <row r="10" spans="1:21" ht="28.5" customHeight="1" x14ac:dyDescent="0.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1" ht="39" customHeight="1" x14ac:dyDescent="0.25">
      <c r="A11" s="16" t="s">
        <v>8</v>
      </c>
      <c r="B11" s="16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1" ht="30.75" customHeight="1" x14ac:dyDescent="0.25">
      <c r="A12" s="16" t="s">
        <v>10</v>
      </c>
      <c r="B12" s="16"/>
      <c r="C12" s="17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21" ht="43.5" customHeight="1" x14ac:dyDescent="0.25">
      <c r="A13" s="16" t="s">
        <v>12</v>
      </c>
      <c r="B13" s="16"/>
      <c r="C13" s="17" t="s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1" ht="54.75" customHeight="1" x14ac:dyDescent="0.25">
      <c r="A14" s="16" t="s">
        <v>14</v>
      </c>
      <c r="B14" s="16"/>
      <c r="C14" s="17" t="s">
        <v>15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1" ht="45.75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21" ht="15" customHeight="1" x14ac:dyDescent="0.25">
      <c r="A16" s="19" t="s">
        <v>17</v>
      </c>
      <c r="B16" s="17" t="s">
        <v>18</v>
      </c>
      <c r="C16" s="17" t="s">
        <v>19</v>
      </c>
      <c r="D16" s="17" t="s">
        <v>20</v>
      </c>
      <c r="E16" s="17"/>
      <c r="F16" s="17"/>
      <c r="G16" s="17" t="s">
        <v>21</v>
      </c>
      <c r="H16" s="17"/>
      <c r="I16" s="17"/>
      <c r="J16" s="17"/>
      <c r="K16" s="17"/>
      <c r="L16" s="17"/>
      <c r="M16" s="17"/>
      <c r="N16" s="17"/>
      <c r="O16" s="17"/>
    </row>
    <row r="17" spans="1:15" ht="8.25" customHeight="1" x14ac:dyDescent="0.2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 customHeight="1" x14ac:dyDescent="0.25">
      <c r="A20" s="19"/>
      <c r="B20" s="17"/>
      <c r="C20" s="17"/>
      <c r="D20" s="17"/>
      <c r="E20" s="17"/>
      <c r="F20" s="17"/>
      <c r="G20" s="17" t="s">
        <v>22</v>
      </c>
      <c r="H20" s="20"/>
      <c r="I20" s="20"/>
      <c r="J20" s="20"/>
      <c r="K20" s="20"/>
      <c r="L20" s="20"/>
      <c r="M20" s="20"/>
      <c r="N20" s="17" t="s">
        <v>23</v>
      </c>
      <c r="O20" s="21" t="s">
        <v>24</v>
      </c>
    </row>
    <row r="21" spans="1:15" ht="17.25" customHeight="1" x14ac:dyDescent="0.25">
      <c r="A21" s="19"/>
      <c r="B21" s="17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17"/>
      <c r="O21" s="21"/>
    </row>
    <row r="22" spans="1:15" ht="32.25" customHeight="1" x14ac:dyDescent="0.25">
      <c r="A22" s="22" t="s">
        <v>25</v>
      </c>
      <c r="B22" s="23" t="s">
        <v>26</v>
      </c>
      <c r="C22" s="24">
        <v>12</v>
      </c>
      <c r="D22" s="25">
        <f>E83</f>
        <v>17599.55</v>
      </c>
      <c r="E22" s="25"/>
      <c r="F22" s="25"/>
      <c r="G22" s="24" t="s">
        <v>27</v>
      </c>
      <c r="H22" s="20"/>
      <c r="I22" s="20"/>
      <c r="J22" s="20"/>
      <c r="K22" s="20"/>
      <c r="L22" s="20"/>
      <c r="M22" s="20"/>
      <c r="N22" s="24" t="s">
        <v>27</v>
      </c>
      <c r="O22" s="24" t="s">
        <v>27</v>
      </c>
    </row>
    <row r="23" spans="1:15" ht="30" x14ac:dyDescent="0.25">
      <c r="A23" s="22" t="s">
        <v>28</v>
      </c>
      <c r="B23" s="23" t="s">
        <v>29</v>
      </c>
      <c r="C23" s="24">
        <v>12</v>
      </c>
      <c r="D23" s="25">
        <f>[1]Кальк_корр.2020!V39</f>
        <v>17946.27</v>
      </c>
      <c r="E23" s="25"/>
      <c r="F23" s="25"/>
      <c r="G23" s="24" t="s">
        <v>27</v>
      </c>
      <c r="H23" s="20"/>
      <c r="I23" s="20"/>
      <c r="J23" s="20"/>
      <c r="K23" s="20"/>
      <c r="L23" s="20"/>
      <c r="M23" s="20"/>
      <c r="N23" s="24" t="s">
        <v>27</v>
      </c>
      <c r="O23" s="24" t="s">
        <v>27</v>
      </c>
    </row>
    <row r="24" spans="1:15" ht="30" x14ac:dyDescent="0.25">
      <c r="A24" s="22" t="s">
        <v>30</v>
      </c>
      <c r="B24" s="23" t="s">
        <v>31</v>
      </c>
      <c r="C24" s="24">
        <v>12</v>
      </c>
      <c r="D24" s="26">
        <f>G83</f>
        <v>18549.228483082752</v>
      </c>
      <c r="E24" s="27"/>
      <c r="F24" s="28"/>
      <c r="G24" s="24" t="s">
        <v>27</v>
      </c>
      <c r="H24" s="20"/>
      <c r="I24" s="20"/>
      <c r="J24" s="20"/>
      <c r="K24" s="20"/>
      <c r="L24" s="20"/>
      <c r="M24" s="20"/>
      <c r="N24" s="24" t="s">
        <v>27</v>
      </c>
      <c r="O24" s="24" t="s">
        <v>27</v>
      </c>
    </row>
    <row r="25" spans="1:15" ht="30" x14ac:dyDescent="0.25">
      <c r="A25" s="22" t="s">
        <v>32</v>
      </c>
      <c r="B25" s="23" t="s">
        <v>33</v>
      </c>
      <c r="C25" s="24">
        <v>12</v>
      </c>
      <c r="D25" s="26">
        <f>N83</f>
        <v>19098.284048694404</v>
      </c>
      <c r="E25" s="27"/>
      <c r="F25" s="28"/>
      <c r="G25" s="24" t="s">
        <v>27</v>
      </c>
      <c r="H25" s="20"/>
      <c r="I25" s="20"/>
      <c r="J25" s="20"/>
      <c r="K25" s="20"/>
      <c r="L25" s="20"/>
      <c r="M25" s="20"/>
      <c r="N25" s="24" t="s">
        <v>27</v>
      </c>
      <c r="O25" s="24" t="s">
        <v>27</v>
      </c>
    </row>
    <row r="26" spans="1:15" ht="30" x14ac:dyDescent="0.25">
      <c r="A26" s="22" t="s">
        <v>34</v>
      </c>
      <c r="B26" s="23" t="s">
        <v>35</v>
      </c>
      <c r="C26" s="24">
        <v>12</v>
      </c>
      <c r="D26" s="25">
        <f>O83</f>
        <v>19663.590318057886</v>
      </c>
      <c r="E26" s="25"/>
      <c r="F26" s="25"/>
      <c r="G26" s="24" t="s">
        <v>27</v>
      </c>
      <c r="H26" s="20"/>
      <c r="I26" s="20"/>
      <c r="J26" s="20"/>
      <c r="K26" s="20"/>
      <c r="L26" s="20"/>
      <c r="M26" s="20"/>
      <c r="N26" s="24" t="s">
        <v>27</v>
      </c>
      <c r="O26" s="24" t="s">
        <v>27</v>
      </c>
    </row>
    <row r="27" spans="1:15" ht="15" hidden="1" customHeight="1" x14ac:dyDescent="0.25">
      <c r="A27" s="22" t="s">
        <v>28</v>
      </c>
      <c r="B27" s="23" t="s">
        <v>36</v>
      </c>
      <c r="C27" s="23"/>
      <c r="D27" s="29"/>
      <c r="E27" s="24" t="s">
        <v>27</v>
      </c>
      <c r="F27" s="24" t="s">
        <v>27</v>
      </c>
      <c r="G27" s="24" t="s">
        <v>27</v>
      </c>
      <c r="H27" s="20"/>
      <c r="I27" s="20"/>
      <c r="J27" s="20"/>
      <c r="K27" s="20"/>
      <c r="L27" s="20"/>
      <c r="M27" s="20"/>
      <c r="N27" s="24" t="s">
        <v>27</v>
      </c>
      <c r="O27" s="24" t="s">
        <v>27</v>
      </c>
    </row>
    <row r="28" spans="1:15" x14ac:dyDescent="0.25">
      <c r="A28" s="30"/>
      <c r="B28" s="31" t="s">
        <v>37</v>
      </c>
      <c r="C28" s="32">
        <f>SUM(C22:C27)</f>
        <v>60</v>
      </c>
      <c r="D28" s="25">
        <f>SUM(D22:F26)</f>
        <v>92856.922849835042</v>
      </c>
      <c r="E28" s="25"/>
      <c r="F28" s="25"/>
      <c r="G28" s="21" t="s">
        <v>27</v>
      </c>
      <c r="H28" s="20"/>
      <c r="I28" s="20"/>
      <c r="J28" s="20"/>
      <c r="K28" s="20"/>
      <c r="L28" s="20"/>
      <c r="M28" s="20"/>
      <c r="N28" s="21" t="s">
        <v>27</v>
      </c>
      <c r="O28" s="21" t="s">
        <v>27</v>
      </c>
    </row>
    <row r="29" spans="1:15" x14ac:dyDescent="0.25">
      <c r="A29" s="30"/>
      <c r="B29" s="31"/>
      <c r="C29" s="33"/>
      <c r="D29" s="25"/>
      <c r="E29" s="25"/>
      <c r="F29" s="25"/>
      <c r="G29" s="21"/>
      <c r="H29" s="20"/>
      <c r="I29" s="20"/>
      <c r="J29" s="20"/>
      <c r="K29" s="20"/>
      <c r="L29" s="20"/>
      <c r="M29" s="20"/>
      <c r="N29" s="21"/>
      <c r="O29" s="21"/>
    </row>
    <row r="30" spans="1:15" ht="46.5" customHeight="1" x14ac:dyDescent="0.25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 x14ac:dyDescent="0.25">
      <c r="A31" s="19" t="s">
        <v>17</v>
      </c>
      <c r="B31" s="17" t="s">
        <v>18</v>
      </c>
      <c r="C31" s="17" t="s">
        <v>19</v>
      </c>
      <c r="D31" s="17" t="s">
        <v>20</v>
      </c>
      <c r="E31" s="17"/>
      <c r="F31" s="17"/>
      <c r="G31" s="17" t="s">
        <v>21</v>
      </c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8.25" customHeight="1" x14ac:dyDescent="0.25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6.75" customHeight="1" x14ac:dyDescent="0.25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 customHeight="1" x14ac:dyDescent="0.25">
      <c r="A35" s="19"/>
      <c r="B35" s="17"/>
      <c r="C35" s="17"/>
      <c r="D35" s="17"/>
      <c r="E35" s="17"/>
      <c r="F35" s="17"/>
      <c r="G35" s="17" t="s">
        <v>22</v>
      </c>
      <c r="H35" s="20"/>
      <c r="I35" s="20"/>
      <c r="J35" s="20"/>
      <c r="K35" s="20"/>
      <c r="L35" s="20"/>
      <c r="M35" s="20"/>
      <c r="N35" s="17" t="s">
        <v>23</v>
      </c>
      <c r="O35" s="21" t="s">
        <v>24</v>
      </c>
    </row>
    <row r="36" spans="1:15" ht="21.75" customHeight="1" x14ac:dyDescent="0.25">
      <c r="A36" s="19"/>
      <c r="B36" s="17"/>
      <c r="C36" s="17"/>
      <c r="D36" s="17"/>
      <c r="E36" s="17"/>
      <c r="F36" s="17"/>
      <c r="G36" s="17"/>
      <c r="H36" s="20"/>
      <c r="I36" s="20"/>
      <c r="J36" s="20"/>
      <c r="K36" s="20"/>
      <c r="L36" s="20"/>
      <c r="M36" s="20"/>
      <c r="N36" s="17"/>
      <c r="O36" s="21"/>
    </row>
    <row r="37" spans="1:15" ht="29.25" customHeight="1" x14ac:dyDescent="0.25">
      <c r="A37" s="22" t="s">
        <v>25</v>
      </c>
      <c r="B37" s="24" t="s">
        <v>27</v>
      </c>
      <c r="C37" s="24" t="s">
        <v>27</v>
      </c>
      <c r="D37" s="34" t="s">
        <v>27</v>
      </c>
      <c r="E37" s="35"/>
      <c r="F37" s="36"/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</row>
    <row r="38" spans="1:15" hidden="1" x14ac:dyDescent="0.25">
      <c r="A38" s="22" t="s">
        <v>28</v>
      </c>
      <c r="B38" s="23"/>
      <c r="C38" s="23"/>
      <c r="D38" s="23"/>
      <c r="E38" s="37"/>
      <c r="F38" s="37"/>
      <c r="G38" s="38"/>
    </row>
    <row r="39" spans="1:15" hidden="1" x14ac:dyDescent="0.25">
      <c r="A39" s="39" t="s">
        <v>30</v>
      </c>
      <c r="B39" s="23"/>
      <c r="C39" s="23"/>
      <c r="D39" s="23"/>
      <c r="E39" s="37"/>
      <c r="F39" s="37"/>
      <c r="G39" s="37"/>
    </row>
    <row r="40" spans="1:15" hidden="1" x14ac:dyDescent="0.25">
      <c r="A40" s="39" t="s">
        <v>36</v>
      </c>
      <c r="B40" s="23" t="s">
        <v>36</v>
      </c>
      <c r="C40" s="23"/>
      <c r="D40" s="23"/>
      <c r="E40" s="37"/>
      <c r="F40" s="37"/>
      <c r="G40" s="37"/>
    </row>
    <row r="41" spans="1:15" hidden="1" x14ac:dyDescent="0.25">
      <c r="A41" s="30"/>
      <c r="B41" s="31" t="s">
        <v>37</v>
      </c>
      <c r="C41" s="40"/>
      <c r="D41" s="40"/>
      <c r="E41" s="41"/>
      <c r="F41" s="41"/>
      <c r="G41" s="41"/>
    </row>
    <row r="42" spans="1:15" hidden="1" x14ac:dyDescent="0.25">
      <c r="A42" s="30"/>
      <c r="B42" s="31"/>
      <c r="C42" s="40"/>
      <c r="D42" s="40"/>
      <c r="E42" s="41"/>
      <c r="F42" s="41"/>
      <c r="G42" s="41"/>
    </row>
    <row r="43" spans="1:15" ht="51" customHeight="1" x14ac:dyDescent="0.25">
      <c r="A43" s="15" t="s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 customHeight="1" x14ac:dyDescent="0.25">
      <c r="A44" s="19" t="s">
        <v>17</v>
      </c>
      <c r="B44" s="17" t="s">
        <v>18</v>
      </c>
      <c r="C44" s="17" t="s">
        <v>19</v>
      </c>
      <c r="D44" s="42" t="s">
        <v>20</v>
      </c>
      <c r="E44" s="43"/>
      <c r="F44" s="44"/>
      <c r="G44" s="17" t="s">
        <v>21</v>
      </c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9"/>
      <c r="B45" s="17"/>
      <c r="C45" s="17"/>
      <c r="D45" s="45"/>
      <c r="E45" s="46"/>
      <c r="F45" s="4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9"/>
      <c r="B46" s="17"/>
      <c r="C46" s="17"/>
      <c r="D46" s="45"/>
      <c r="E46" s="46"/>
      <c r="F46" s="4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 customHeight="1" x14ac:dyDescent="0.25">
      <c r="A47" s="19"/>
      <c r="B47" s="17"/>
      <c r="C47" s="17"/>
      <c r="D47" s="45"/>
      <c r="E47" s="46"/>
      <c r="F47" s="47"/>
      <c r="G47" s="17" t="s">
        <v>22</v>
      </c>
      <c r="H47" s="20"/>
      <c r="I47" s="20"/>
      <c r="J47" s="20"/>
      <c r="K47" s="20"/>
      <c r="L47" s="20"/>
      <c r="M47" s="20"/>
      <c r="N47" s="17" t="s">
        <v>23</v>
      </c>
      <c r="O47" s="21" t="s">
        <v>24</v>
      </c>
    </row>
    <row r="48" spans="1:15" ht="18.75" customHeight="1" x14ac:dyDescent="0.25">
      <c r="A48" s="19"/>
      <c r="B48" s="17"/>
      <c r="C48" s="17"/>
      <c r="D48" s="48"/>
      <c r="E48" s="49"/>
      <c r="F48" s="50"/>
      <c r="G48" s="17"/>
      <c r="H48" s="20"/>
      <c r="I48" s="20"/>
      <c r="J48" s="20"/>
      <c r="K48" s="20"/>
      <c r="L48" s="20"/>
      <c r="M48" s="20"/>
      <c r="N48" s="17"/>
      <c r="O48" s="21"/>
    </row>
    <row r="49" spans="1:15" ht="24.75" customHeight="1" x14ac:dyDescent="0.25">
      <c r="A49" s="22" t="s">
        <v>25</v>
      </c>
      <c r="B49" s="24" t="s">
        <v>27</v>
      </c>
      <c r="C49" s="24" t="s">
        <v>27</v>
      </c>
      <c r="D49" s="34" t="s">
        <v>27</v>
      </c>
      <c r="E49" s="35"/>
      <c r="F49" s="36"/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</row>
    <row r="50" spans="1:15" ht="41.25" customHeight="1" x14ac:dyDescent="0.25">
      <c r="A50" s="18" t="s">
        <v>40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31.5" customHeight="1" x14ac:dyDescent="0.25">
      <c r="A51" s="51" t="s">
        <v>17</v>
      </c>
      <c r="B51" s="42" t="s">
        <v>41</v>
      </c>
      <c r="C51" s="43"/>
      <c r="D51" s="44"/>
      <c r="E51" s="17" t="s">
        <v>42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24" customHeight="1" x14ac:dyDescent="0.25">
      <c r="A52" s="52"/>
      <c r="B52" s="48"/>
      <c r="C52" s="49"/>
      <c r="D52" s="50"/>
      <c r="E52" s="53" t="s">
        <v>43</v>
      </c>
      <c r="F52" s="53" t="s">
        <v>44</v>
      </c>
      <c r="G52" s="53" t="s">
        <v>45</v>
      </c>
      <c r="H52" s="53" t="s">
        <v>46</v>
      </c>
      <c r="I52" s="53" t="s">
        <v>47</v>
      </c>
      <c r="J52" s="53" t="s">
        <v>48</v>
      </c>
      <c r="K52" s="53" t="s">
        <v>49</v>
      </c>
      <c r="L52" s="53" t="s">
        <v>50</v>
      </c>
      <c r="M52" s="53" t="s">
        <v>51</v>
      </c>
      <c r="N52" s="53" t="s">
        <v>46</v>
      </c>
      <c r="O52" s="53" t="s">
        <v>47</v>
      </c>
    </row>
    <row r="53" spans="1:15" ht="30.75" customHeight="1" x14ac:dyDescent="0.25">
      <c r="A53" s="54" t="s">
        <v>25</v>
      </c>
      <c r="B53" s="55" t="s">
        <v>52</v>
      </c>
      <c r="C53" s="56"/>
      <c r="D53" s="57"/>
      <c r="E53" s="58">
        <f>E54+E55</f>
        <v>2788.86</v>
      </c>
      <c r="F53" s="58">
        <v>2788.86</v>
      </c>
      <c r="G53" s="58">
        <v>2788.86</v>
      </c>
      <c r="H53" s="24">
        <v>2788.86</v>
      </c>
      <c r="I53" s="59">
        <v>2788.86</v>
      </c>
      <c r="J53" s="59">
        <v>2788.86</v>
      </c>
      <c r="K53" s="59">
        <v>2788.86</v>
      </c>
      <c r="L53" s="59">
        <v>2788.86</v>
      </c>
      <c r="M53" s="59">
        <v>2788.86</v>
      </c>
      <c r="N53" s="59">
        <v>2788.86</v>
      </c>
      <c r="O53" s="59">
        <v>2788.86</v>
      </c>
    </row>
    <row r="54" spans="1:15" ht="32.25" customHeight="1" x14ac:dyDescent="0.25">
      <c r="A54" s="22" t="s">
        <v>53</v>
      </c>
      <c r="B54" s="55" t="s">
        <v>54</v>
      </c>
      <c r="C54" s="56"/>
      <c r="D54" s="57"/>
      <c r="E54" s="58">
        <v>2039.23</v>
      </c>
      <c r="F54" s="58">
        <v>2039.23</v>
      </c>
      <c r="G54" s="58">
        <v>2039.23</v>
      </c>
      <c r="H54" s="58">
        <v>2039.23</v>
      </c>
      <c r="I54" s="58">
        <v>2039.23</v>
      </c>
      <c r="J54" s="58">
        <v>2039.23</v>
      </c>
      <c r="K54" s="58">
        <v>2039.23</v>
      </c>
      <c r="L54" s="58">
        <v>2039.23</v>
      </c>
      <c r="M54" s="58">
        <v>2039.23</v>
      </c>
      <c r="N54" s="58">
        <v>2039.23</v>
      </c>
      <c r="O54" s="58">
        <v>2039.23</v>
      </c>
    </row>
    <row r="55" spans="1:15" ht="28.5" customHeight="1" x14ac:dyDescent="0.25">
      <c r="A55" s="54" t="s">
        <v>55</v>
      </c>
      <c r="B55" s="55" t="s">
        <v>56</v>
      </c>
      <c r="C55" s="56"/>
      <c r="D55" s="57"/>
      <c r="E55" s="58">
        <v>749.63</v>
      </c>
      <c r="F55" s="58">
        <v>749.63</v>
      </c>
      <c r="G55" s="58">
        <v>749.63</v>
      </c>
      <c r="H55" s="58">
        <v>749.63</v>
      </c>
      <c r="I55" s="58">
        <v>749.63</v>
      </c>
      <c r="J55" s="58">
        <v>749.63</v>
      </c>
      <c r="K55" s="58">
        <v>749.63</v>
      </c>
      <c r="L55" s="58">
        <v>749.63</v>
      </c>
      <c r="M55" s="58">
        <v>749.63</v>
      </c>
      <c r="N55" s="58">
        <v>749.63</v>
      </c>
      <c r="O55" s="58">
        <v>749.63</v>
      </c>
    </row>
    <row r="56" spans="1:15" ht="22.5" customHeight="1" x14ac:dyDescent="0.25">
      <c r="A56" s="22" t="s">
        <v>57</v>
      </c>
      <c r="B56" s="55" t="s">
        <v>58</v>
      </c>
      <c r="C56" s="56"/>
      <c r="D56" s="57"/>
      <c r="E56" s="58">
        <v>20.96</v>
      </c>
      <c r="F56" s="58">
        <v>20.96</v>
      </c>
      <c r="G56" s="58">
        <v>20.96</v>
      </c>
      <c r="H56" s="58">
        <v>20.96</v>
      </c>
      <c r="I56" s="58">
        <v>20.96</v>
      </c>
      <c r="J56" s="58">
        <v>20.96</v>
      </c>
      <c r="K56" s="58">
        <v>20.96</v>
      </c>
      <c r="L56" s="58">
        <v>20.96</v>
      </c>
      <c r="M56" s="58">
        <v>20.96</v>
      </c>
      <c r="N56" s="58">
        <v>20.96</v>
      </c>
      <c r="O56" s="58">
        <v>20.96</v>
      </c>
    </row>
    <row r="57" spans="1:15" ht="28.5" customHeight="1" x14ac:dyDescent="0.25">
      <c r="A57" s="54" t="s">
        <v>59</v>
      </c>
      <c r="B57" s="60" t="s">
        <v>60</v>
      </c>
      <c r="C57" s="61"/>
      <c r="D57" s="62"/>
      <c r="E57" s="58">
        <v>34.54</v>
      </c>
      <c r="F57" s="58">
        <v>34.54</v>
      </c>
      <c r="G57" s="58">
        <v>34.54</v>
      </c>
      <c r="H57" s="58">
        <v>34.54</v>
      </c>
      <c r="I57" s="58">
        <v>34.54</v>
      </c>
      <c r="J57" s="58">
        <v>34.54</v>
      </c>
      <c r="K57" s="58">
        <v>34.54</v>
      </c>
      <c r="L57" s="58">
        <v>34.54</v>
      </c>
      <c r="M57" s="58">
        <v>34.54</v>
      </c>
      <c r="N57" s="58">
        <v>34.54</v>
      </c>
      <c r="O57" s="58">
        <v>34.54</v>
      </c>
    </row>
    <row r="58" spans="1:15" ht="26.25" customHeight="1" x14ac:dyDescent="0.25">
      <c r="A58" s="54" t="s">
        <v>61</v>
      </c>
      <c r="B58" s="55" t="s">
        <v>62</v>
      </c>
      <c r="C58" s="56"/>
      <c r="D58" s="57"/>
      <c r="E58" s="58">
        <v>694.13</v>
      </c>
      <c r="F58" s="58">
        <v>694.13</v>
      </c>
      <c r="G58" s="58">
        <v>694.13</v>
      </c>
      <c r="H58" s="58">
        <v>694.13</v>
      </c>
      <c r="I58" s="58">
        <v>694.13</v>
      </c>
      <c r="J58" s="58">
        <v>694.13</v>
      </c>
      <c r="K58" s="58">
        <v>694.13</v>
      </c>
      <c r="L58" s="58">
        <v>694.13</v>
      </c>
      <c r="M58" s="58">
        <v>694.13</v>
      </c>
      <c r="N58" s="58">
        <v>694.13</v>
      </c>
      <c r="O58" s="58">
        <v>694.13</v>
      </c>
    </row>
    <row r="59" spans="1:15" ht="30.75" customHeight="1" x14ac:dyDescent="0.25">
      <c r="A59" s="22" t="s">
        <v>28</v>
      </c>
      <c r="B59" s="55" t="s">
        <v>63</v>
      </c>
      <c r="C59" s="56"/>
      <c r="D59" s="57"/>
      <c r="E59" s="58">
        <f>E60+E61+E62</f>
        <v>2962.41</v>
      </c>
      <c r="F59" s="58">
        <f t="shared" ref="F59:O59" si="0">F60+F61+F62</f>
        <v>2962.41</v>
      </c>
      <c r="G59" s="58">
        <f t="shared" si="0"/>
        <v>2962.41</v>
      </c>
      <c r="H59" s="58">
        <f t="shared" si="0"/>
        <v>2962.41</v>
      </c>
      <c r="I59" s="58">
        <f t="shared" si="0"/>
        <v>2962.41</v>
      </c>
      <c r="J59" s="58">
        <f t="shared" si="0"/>
        <v>2962.41</v>
      </c>
      <c r="K59" s="58">
        <f t="shared" si="0"/>
        <v>2962.41</v>
      </c>
      <c r="L59" s="58">
        <f t="shared" si="0"/>
        <v>2962.41</v>
      </c>
      <c r="M59" s="58">
        <f t="shared" si="0"/>
        <v>2962.41</v>
      </c>
      <c r="N59" s="58">
        <f t="shared" si="0"/>
        <v>2962.41</v>
      </c>
      <c r="O59" s="58">
        <f t="shared" si="0"/>
        <v>2962.41</v>
      </c>
    </row>
    <row r="60" spans="1:15" ht="25.5" customHeight="1" x14ac:dyDescent="0.25">
      <c r="A60" s="22" t="s">
        <v>64</v>
      </c>
      <c r="B60" s="55" t="s">
        <v>65</v>
      </c>
      <c r="C60" s="56"/>
      <c r="D60" s="57"/>
      <c r="E60" s="58">
        <v>16.079999999999998</v>
      </c>
      <c r="F60" s="58">
        <v>16.079999999999998</v>
      </c>
      <c r="G60" s="58">
        <v>16.079999999999998</v>
      </c>
      <c r="H60" s="58">
        <v>16.079999999999998</v>
      </c>
      <c r="I60" s="58">
        <v>16.079999999999998</v>
      </c>
      <c r="J60" s="58">
        <v>16.079999999999998</v>
      </c>
      <c r="K60" s="58">
        <v>16.079999999999998</v>
      </c>
      <c r="L60" s="58">
        <v>16.079999999999998</v>
      </c>
      <c r="M60" s="58">
        <v>16.079999999999998</v>
      </c>
      <c r="N60" s="58">
        <v>16.079999999999998</v>
      </c>
      <c r="O60" s="58">
        <v>16.079999999999998</v>
      </c>
    </row>
    <row r="61" spans="1:15" ht="22.5" customHeight="1" x14ac:dyDescent="0.25">
      <c r="A61" s="22" t="s">
        <v>66</v>
      </c>
      <c r="B61" s="60" t="s">
        <v>67</v>
      </c>
      <c r="C61" s="61"/>
      <c r="D61" s="62"/>
      <c r="E61" s="58">
        <v>28.41</v>
      </c>
      <c r="F61" s="58">
        <v>28.41</v>
      </c>
      <c r="G61" s="58">
        <v>28.41</v>
      </c>
      <c r="H61" s="58">
        <v>28.41</v>
      </c>
      <c r="I61" s="58">
        <v>28.41</v>
      </c>
      <c r="J61" s="58">
        <v>28.41</v>
      </c>
      <c r="K61" s="58">
        <v>28.41</v>
      </c>
      <c r="L61" s="58">
        <v>28.41</v>
      </c>
      <c r="M61" s="58">
        <v>28.41</v>
      </c>
      <c r="N61" s="58">
        <v>28.41</v>
      </c>
      <c r="O61" s="58">
        <v>28.41</v>
      </c>
    </row>
    <row r="62" spans="1:15" ht="26.25" customHeight="1" x14ac:dyDescent="0.25">
      <c r="A62" s="22" t="s">
        <v>68</v>
      </c>
      <c r="B62" s="55" t="s">
        <v>69</v>
      </c>
      <c r="C62" s="56"/>
      <c r="D62" s="57"/>
      <c r="E62" s="58">
        <v>2917.92</v>
      </c>
      <c r="F62" s="58">
        <v>2917.92</v>
      </c>
      <c r="G62" s="58">
        <v>2917.92</v>
      </c>
      <c r="H62" s="58">
        <v>2917.92</v>
      </c>
      <c r="I62" s="58">
        <v>2917.92</v>
      </c>
      <c r="J62" s="58">
        <v>2917.92</v>
      </c>
      <c r="K62" s="58">
        <v>2917.92</v>
      </c>
      <c r="L62" s="58">
        <v>2917.92</v>
      </c>
      <c r="M62" s="58">
        <v>2917.92</v>
      </c>
      <c r="N62" s="58">
        <v>2917.92</v>
      </c>
      <c r="O62" s="58">
        <v>2917.92</v>
      </c>
    </row>
    <row r="63" spans="1:15" ht="42" customHeight="1" x14ac:dyDescent="0.25">
      <c r="A63" s="18" t="s">
        <v>70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30" customHeight="1" x14ac:dyDescent="0.25">
      <c r="A64" s="30" t="s">
        <v>17</v>
      </c>
      <c r="B64" s="17" t="s">
        <v>71</v>
      </c>
      <c r="C64" s="17"/>
      <c r="D64" s="17"/>
      <c r="E64" s="17" t="s">
        <v>72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30"/>
      <c r="B65" s="17"/>
      <c r="C65" s="17"/>
      <c r="D65" s="17"/>
      <c r="E65" s="53" t="s">
        <v>43</v>
      </c>
      <c r="F65" s="53" t="s">
        <v>44</v>
      </c>
      <c r="G65" s="53" t="s">
        <v>45</v>
      </c>
      <c r="H65" s="53" t="s">
        <v>46</v>
      </c>
      <c r="I65" s="53" t="s">
        <v>47</v>
      </c>
      <c r="J65" s="53" t="s">
        <v>48</v>
      </c>
      <c r="K65" s="53" t="s">
        <v>49</v>
      </c>
      <c r="L65" s="53" t="s">
        <v>50</v>
      </c>
      <c r="M65" s="53" t="s">
        <v>51</v>
      </c>
      <c r="N65" s="53" t="s">
        <v>46</v>
      </c>
      <c r="O65" s="53" t="s">
        <v>47</v>
      </c>
    </row>
    <row r="66" spans="1:15" ht="18.75" x14ac:dyDescent="0.25">
      <c r="A66" s="63" t="s">
        <v>25</v>
      </c>
      <c r="B66" s="64" t="s">
        <v>73</v>
      </c>
      <c r="C66" s="64"/>
      <c r="D66" s="64"/>
      <c r="E66" s="65">
        <f>E67+E68</f>
        <v>290206.86</v>
      </c>
      <c r="F66" s="65">
        <f>F67+F68</f>
        <v>294988.57</v>
      </c>
      <c r="G66" s="65">
        <f t="shared" ref="G66:O66" si="1">G67+G68</f>
        <v>323113.34999999998</v>
      </c>
      <c r="H66" s="65">
        <f t="shared" si="1"/>
        <v>0</v>
      </c>
      <c r="I66" s="65">
        <f t="shared" si="1"/>
        <v>0</v>
      </c>
      <c r="J66" s="65">
        <f t="shared" si="1"/>
        <v>0</v>
      </c>
      <c r="K66" s="65">
        <f t="shared" si="1"/>
        <v>0</v>
      </c>
      <c r="L66" s="65">
        <f t="shared" si="1"/>
        <v>0</v>
      </c>
      <c r="M66" s="65">
        <f t="shared" si="1"/>
        <v>0</v>
      </c>
      <c r="N66" s="65">
        <f t="shared" si="1"/>
        <v>334031.81000000006</v>
      </c>
      <c r="O66" s="65">
        <f t="shared" si="1"/>
        <v>345418.69000000006</v>
      </c>
    </row>
    <row r="67" spans="1:15" ht="18" customHeight="1" x14ac:dyDescent="0.25">
      <c r="A67" s="63"/>
      <c r="B67" s="66" t="s">
        <v>74</v>
      </c>
      <c r="C67" s="66"/>
      <c r="D67" s="66"/>
      <c r="E67" s="58">
        <f>'[2]Кальк_ДИ_2019-2023'!Q13</f>
        <v>135011.1</v>
      </c>
      <c r="F67" s="58">
        <f>F70+F100+F103</f>
        <v>136613.72</v>
      </c>
      <c r="G67" s="58">
        <f>'[2]Кальк_ДИ_2019-2023'!AO13</f>
        <v>149556.6</v>
      </c>
      <c r="H67" s="67"/>
      <c r="I67" s="67"/>
      <c r="J67" s="68"/>
      <c r="K67" s="67"/>
      <c r="L67" s="67"/>
      <c r="M67" s="68"/>
      <c r="N67" s="69">
        <f>'[2]Кальк_ДИ_2019-2023'!BA13</f>
        <v>154365.96000000002</v>
      </c>
      <c r="O67" s="69">
        <f>'[2]Кальк_ДИ_2019-2023'!BM13</f>
        <v>159382.16</v>
      </c>
    </row>
    <row r="68" spans="1:15" ht="18" customHeight="1" x14ac:dyDescent="0.25">
      <c r="A68" s="63"/>
      <c r="B68" s="66" t="s">
        <v>75</v>
      </c>
      <c r="C68" s="66"/>
      <c r="D68" s="66"/>
      <c r="E68" s="58">
        <f>'[2]Кальк_ДИ_2019-2023'!T13</f>
        <v>155195.76</v>
      </c>
      <c r="F68" s="58">
        <f>F71+F101+F104</f>
        <v>158374.85</v>
      </c>
      <c r="G68" s="58">
        <f>'[2]Кальк_ДИ_2019-2023'!AR13</f>
        <v>173556.75</v>
      </c>
      <c r="H68" s="67"/>
      <c r="I68" s="67"/>
      <c r="J68" s="68"/>
      <c r="K68" s="67"/>
      <c r="L68" s="67"/>
      <c r="M68" s="68"/>
      <c r="N68" s="69">
        <f>'[2]Кальк_ДИ_2019-2023'!BD13</f>
        <v>179665.85</v>
      </c>
      <c r="O68" s="69">
        <f>'[2]Кальк_ДИ_2019-2023'!BP13</f>
        <v>186036.53000000003</v>
      </c>
    </row>
    <row r="69" spans="1:15" ht="15.75" x14ac:dyDescent="0.25">
      <c r="A69" s="70" t="s">
        <v>53</v>
      </c>
      <c r="B69" s="71" t="s">
        <v>76</v>
      </c>
      <c r="C69" s="71"/>
      <c r="D69" s="71"/>
      <c r="E69" s="72">
        <f>SUM(E70:E71)</f>
        <v>53467.729999999996</v>
      </c>
      <c r="F69" s="72">
        <f t="shared" ref="F69:O69" si="2">SUM(F70:F71)</f>
        <v>54521.049999999996</v>
      </c>
      <c r="G69" s="72">
        <f t="shared" si="2"/>
        <v>56352.869999999995</v>
      </c>
      <c r="H69" s="72">
        <f t="shared" si="2"/>
        <v>0</v>
      </c>
      <c r="I69" s="72">
        <f t="shared" si="2"/>
        <v>0</v>
      </c>
      <c r="J69" s="72">
        <f t="shared" si="2"/>
        <v>0</v>
      </c>
      <c r="K69" s="72">
        <f t="shared" si="2"/>
        <v>0</v>
      </c>
      <c r="L69" s="72">
        <f t="shared" si="2"/>
        <v>0</v>
      </c>
      <c r="M69" s="72">
        <f t="shared" si="2"/>
        <v>0</v>
      </c>
      <c r="N69" s="72">
        <f t="shared" si="2"/>
        <v>58020.91</v>
      </c>
      <c r="O69" s="72">
        <f t="shared" si="2"/>
        <v>59738.32</v>
      </c>
    </row>
    <row r="70" spans="1:15" ht="15.75" x14ac:dyDescent="0.25">
      <c r="A70" s="70"/>
      <c r="B70" s="66" t="s">
        <v>74</v>
      </c>
      <c r="C70" s="66"/>
      <c r="D70" s="66"/>
      <c r="E70" s="58">
        <f>'[2]Кальк_ДИ_2019-2023'!Q14</f>
        <v>27270.44</v>
      </c>
      <c r="F70" s="58">
        <f>F73+F84+F90</f>
        <v>27807.67</v>
      </c>
      <c r="G70" s="58">
        <f>'[2]Кальк_ДИ_2019-2023'!AO14</f>
        <v>28741.96</v>
      </c>
      <c r="H70" s="73"/>
      <c r="I70" s="73"/>
      <c r="J70" s="74"/>
      <c r="K70" s="73"/>
      <c r="L70" s="73"/>
      <c r="M70" s="74"/>
      <c r="N70" s="69">
        <f>'[2]Кальк_ДИ_2019-2023'!BA14</f>
        <v>29592.720000000001</v>
      </c>
      <c r="O70" s="69">
        <f>'[2]Кальк_ДИ_2019-2023'!BM14</f>
        <v>30468.66</v>
      </c>
    </row>
    <row r="71" spans="1:15" ht="15.75" x14ac:dyDescent="0.25">
      <c r="A71" s="70"/>
      <c r="B71" s="66" t="s">
        <v>75</v>
      </c>
      <c r="C71" s="66"/>
      <c r="D71" s="66"/>
      <c r="E71" s="58">
        <f>'[2]Кальк_ДИ_2019-2023'!T14</f>
        <v>26197.29</v>
      </c>
      <c r="F71" s="58">
        <f>F74+F85+F91</f>
        <v>26713.379999999997</v>
      </c>
      <c r="G71" s="58">
        <f>'[2]Кальк_ДИ_2019-2023'!AR14</f>
        <v>27610.91</v>
      </c>
      <c r="H71" s="73"/>
      <c r="I71" s="73"/>
      <c r="J71" s="74"/>
      <c r="K71" s="73"/>
      <c r="L71" s="73"/>
      <c r="M71" s="74"/>
      <c r="N71" s="69">
        <f>'[2]Кальк_ДИ_2019-2023'!BD14</f>
        <v>28428.19</v>
      </c>
      <c r="O71" s="69">
        <f>'[2]Кальк_ДИ_2019-2023'!BP14</f>
        <v>29269.66</v>
      </c>
    </row>
    <row r="72" spans="1:15" ht="21.75" customHeight="1" x14ac:dyDescent="0.25">
      <c r="A72" s="75" t="s">
        <v>77</v>
      </c>
      <c r="B72" s="76" t="s">
        <v>78</v>
      </c>
      <c r="C72" s="76"/>
      <c r="D72" s="76"/>
      <c r="E72" s="77">
        <f>SUM(E73:E74)</f>
        <v>29810.199999999997</v>
      </c>
      <c r="F72" s="77">
        <f t="shared" ref="F72:O72" si="3">SUM(F73:F74)</f>
        <v>30397.46</v>
      </c>
      <c r="G72" s="77">
        <f t="shared" si="3"/>
        <v>31418.770348835325</v>
      </c>
      <c r="H72" s="77">
        <f t="shared" si="3"/>
        <v>0</v>
      </c>
      <c r="I72" s="77">
        <f t="shared" si="3"/>
        <v>0</v>
      </c>
      <c r="J72" s="77">
        <f t="shared" si="3"/>
        <v>0</v>
      </c>
      <c r="K72" s="77">
        <f t="shared" si="3"/>
        <v>0</v>
      </c>
      <c r="L72" s="77">
        <f t="shared" si="3"/>
        <v>0</v>
      </c>
      <c r="M72" s="77">
        <f t="shared" si="3"/>
        <v>0</v>
      </c>
      <c r="N72" s="77">
        <f t="shared" si="3"/>
        <v>32348.763178529018</v>
      </c>
      <c r="O72" s="77">
        <f t="shared" si="3"/>
        <v>33306.281585419565</v>
      </c>
    </row>
    <row r="73" spans="1:15" ht="15.75" x14ac:dyDescent="0.25">
      <c r="A73" s="75"/>
      <c r="B73" s="66" t="s">
        <v>74</v>
      </c>
      <c r="C73" s="66"/>
      <c r="D73" s="66"/>
      <c r="E73" s="58">
        <f>'[2]Кальк_ДИ_2019-2023'!Q15</f>
        <v>14897.23</v>
      </c>
      <c r="F73" s="58">
        <f>[1]Кальк_корр.2020!W16</f>
        <v>15190.71</v>
      </c>
      <c r="G73" s="58">
        <f>'[2]Кальк_ДИ_2019-2023'!AO15</f>
        <v>15701.088386208658</v>
      </c>
      <c r="H73" s="73"/>
      <c r="I73" s="73"/>
      <c r="J73" s="74"/>
      <c r="K73" s="73"/>
      <c r="L73" s="73"/>
      <c r="M73" s="74"/>
      <c r="N73" s="69">
        <f>'[2]Кальк_ДИ_2019-2023'!BA15</f>
        <v>16165.83950114483</v>
      </c>
      <c r="O73" s="69">
        <f>'[2]Кальк_ДИ_2019-2023'!BM15</f>
        <v>16644.345885574272</v>
      </c>
    </row>
    <row r="74" spans="1:15" ht="15.75" x14ac:dyDescent="0.25">
      <c r="A74" s="75"/>
      <c r="B74" s="66" t="s">
        <v>75</v>
      </c>
      <c r="C74" s="66"/>
      <c r="D74" s="66"/>
      <c r="E74" s="58">
        <f>'[2]Кальк_ДИ_2019-2023'!T15</f>
        <v>14912.97</v>
      </c>
      <c r="F74" s="58">
        <f>[1]Кальк_корр.2020!Z16</f>
        <v>15206.749999999998</v>
      </c>
      <c r="G74" s="58">
        <f>'[2]Кальк_ДИ_2019-2023'!AR15</f>
        <v>15717.681962626668</v>
      </c>
      <c r="H74" s="53"/>
      <c r="I74" s="53"/>
      <c r="J74" s="53"/>
      <c r="K74" s="53"/>
      <c r="L74" s="53"/>
      <c r="M74" s="53"/>
      <c r="N74" s="69">
        <f>'[2]Кальк_ДИ_2019-2023'!BD15</f>
        <v>16182.923677384188</v>
      </c>
      <c r="O74" s="69">
        <f>'[2]Кальк_ДИ_2019-2023'!BP15</f>
        <v>16661.935699845289</v>
      </c>
    </row>
    <row r="75" spans="1:15" hidden="1" x14ac:dyDescent="0.25">
      <c r="A75" s="22" t="s">
        <v>79</v>
      </c>
      <c r="B75" s="31" t="s">
        <v>80</v>
      </c>
      <c r="C75" s="31"/>
      <c r="D75" s="31"/>
      <c r="E75" s="58"/>
      <c r="F75" s="58"/>
      <c r="G75" s="58"/>
      <c r="H75" s="53"/>
      <c r="I75" s="53"/>
      <c r="J75" s="53"/>
      <c r="K75" s="53"/>
      <c r="L75" s="53"/>
      <c r="M75" s="53"/>
      <c r="N75" s="78"/>
      <c r="O75" s="78"/>
    </row>
    <row r="76" spans="1:15" ht="72.75" hidden="1" customHeight="1" x14ac:dyDescent="0.25">
      <c r="A76" s="22" t="s">
        <v>81</v>
      </c>
      <c r="B76" s="31" t="s">
        <v>82</v>
      </c>
      <c r="C76" s="31"/>
      <c r="D76" s="31"/>
      <c r="E76" s="58"/>
      <c r="F76" s="58"/>
      <c r="G76" s="58"/>
      <c r="H76" s="53"/>
      <c r="I76" s="53"/>
      <c r="J76" s="53"/>
      <c r="K76" s="53"/>
      <c r="L76" s="53"/>
      <c r="M76" s="53"/>
      <c r="N76" s="78"/>
      <c r="O76" s="78"/>
    </row>
    <row r="77" spans="1:15" ht="72.75" hidden="1" customHeight="1" x14ac:dyDescent="0.25">
      <c r="A77" s="22" t="s">
        <v>83</v>
      </c>
      <c r="B77" s="31" t="s">
        <v>84</v>
      </c>
      <c r="C77" s="31"/>
      <c r="D77" s="31"/>
      <c r="E77" s="58"/>
      <c r="F77" s="58"/>
      <c r="G77" s="58"/>
      <c r="H77" s="53"/>
      <c r="I77" s="53"/>
      <c r="J77" s="53"/>
      <c r="K77" s="53"/>
      <c r="L77" s="53"/>
      <c r="M77" s="53"/>
      <c r="N77" s="78"/>
      <c r="O77" s="78"/>
    </row>
    <row r="78" spans="1:15" hidden="1" x14ac:dyDescent="0.25">
      <c r="A78" s="22" t="s">
        <v>85</v>
      </c>
      <c r="B78" s="31" t="s">
        <v>86</v>
      </c>
      <c r="C78" s="31"/>
      <c r="D78" s="31"/>
      <c r="E78" s="58"/>
      <c r="F78" s="58"/>
      <c r="G78" s="58"/>
      <c r="H78" s="53"/>
      <c r="I78" s="53"/>
      <c r="J78" s="53"/>
      <c r="K78" s="53"/>
      <c r="L78" s="53"/>
      <c r="M78" s="53"/>
      <c r="N78" s="78"/>
      <c r="O78" s="78"/>
    </row>
    <row r="79" spans="1:15" hidden="1" x14ac:dyDescent="0.25">
      <c r="A79" s="22" t="s">
        <v>87</v>
      </c>
      <c r="B79" s="31" t="s">
        <v>88</v>
      </c>
      <c r="C79" s="31"/>
      <c r="D79" s="31"/>
      <c r="E79" s="58"/>
      <c r="F79" s="58"/>
      <c r="G79" s="58"/>
      <c r="H79" s="53"/>
      <c r="I79" s="53"/>
      <c r="J79" s="53"/>
      <c r="K79" s="53"/>
      <c r="L79" s="53"/>
      <c r="M79" s="53"/>
      <c r="N79" s="78"/>
      <c r="O79" s="78"/>
    </row>
    <row r="80" spans="1:15" hidden="1" x14ac:dyDescent="0.25">
      <c r="A80" s="22" t="s">
        <v>89</v>
      </c>
      <c r="B80" s="31" t="s">
        <v>90</v>
      </c>
      <c r="C80" s="31"/>
      <c r="D80" s="31"/>
      <c r="E80" s="58"/>
      <c r="F80" s="58"/>
      <c r="G80" s="58"/>
      <c r="H80" s="53"/>
      <c r="I80" s="53"/>
      <c r="J80" s="53"/>
      <c r="K80" s="53"/>
      <c r="L80" s="53"/>
      <c r="M80" s="53"/>
      <c r="N80" s="78"/>
      <c r="O80" s="78"/>
    </row>
    <row r="81" spans="1:15" x14ac:dyDescent="0.25">
      <c r="A81" s="30" t="s">
        <v>17</v>
      </c>
      <c r="B81" s="17" t="s">
        <v>71</v>
      </c>
      <c r="C81" s="17"/>
      <c r="D81" s="17"/>
      <c r="E81" s="17" t="s">
        <v>72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30"/>
      <c r="B82" s="17"/>
      <c r="C82" s="17"/>
      <c r="D82" s="17"/>
      <c r="E82" s="53" t="s">
        <v>43</v>
      </c>
      <c r="F82" s="53" t="s">
        <v>44</v>
      </c>
      <c r="G82" s="53" t="s">
        <v>45</v>
      </c>
      <c r="H82" s="53" t="s">
        <v>46</v>
      </c>
      <c r="I82" s="53" t="s">
        <v>47</v>
      </c>
      <c r="J82" s="53" t="s">
        <v>48</v>
      </c>
      <c r="K82" s="53" t="s">
        <v>49</v>
      </c>
      <c r="L82" s="53" t="s">
        <v>50</v>
      </c>
      <c r="M82" s="53" t="s">
        <v>51</v>
      </c>
      <c r="N82" s="53" t="s">
        <v>46</v>
      </c>
      <c r="O82" s="53" t="s">
        <v>47</v>
      </c>
    </row>
    <row r="83" spans="1:15" ht="23.25" customHeight="1" x14ac:dyDescent="0.25">
      <c r="A83" s="75" t="s">
        <v>91</v>
      </c>
      <c r="B83" s="76" t="s">
        <v>92</v>
      </c>
      <c r="C83" s="76"/>
      <c r="D83" s="76"/>
      <c r="E83" s="77">
        <f t="shared" ref="E83:O83" si="4">SUM(E84:E85)</f>
        <v>17599.55</v>
      </c>
      <c r="F83" s="77">
        <f t="shared" si="4"/>
        <v>17946.27</v>
      </c>
      <c r="G83" s="77">
        <f t="shared" si="4"/>
        <v>18549.228483082752</v>
      </c>
      <c r="H83" s="77">
        <f t="shared" si="4"/>
        <v>0</v>
      </c>
      <c r="I83" s="77">
        <f t="shared" si="4"/>
        <v>0</v>
      </c>
      <c r="J83" s="77">
        <f t="shared" si="4"/>
        <v>0</v>
      </c>
      <c r="K83" s="77">
        <f t="shared" si="4"/>
        <v>0</v>
      </c>
      <c r="L83" s="77">
        <f t="shared" si="4"/>
        <v>0</v>
      </c>
      <c r="M83" s="77">
        <f t="shared" si="4"/>
        <v>0</v>
      </c>
      <c r="N83" s="77">
        <f t="shared" si="4"/>
        <v>19098.284048694404</v>
      </c>
      <c r="O83" s="77">
        <f t="shared" si="4"/>
        <v>19663.590318057886</v>
      </c>
    </row>
    <row r="84" spans="1:15" ht="15.75" customHeight="1" x14ac:dyDescent="0.25">
      <c r="A84" s="75"/>
      <c r="B84" s="66" t="s">
        <v>74</v>
      </c>
      <c r="C84" s="66"/>
      <c r="D84" s="66"/>
      <c r="E84" s="58">
        <f>'[2]Кальк_ДИ_2019-2023'!Q38</f>
        <v>9828.98</v>
      </c>
      <c r="F84" s="58">
        <f>[1]Кальк_корр.2020!W39</f>
        <v>10022.61</v>
      </c>
      <c r="G84" s="58">
        <f>'[2]Кальк_ДИ_2019-2023'!AO38</f>
        <v>10359.354304543675</v>
      </c>
      <c r="H84" s="53"/>
      <c r="I84" s="53"/>
      <c r="J84" s="53"/>
      <c r="K84" s="53"/>
      <c r="L84" s="53"/>
      <c r="M84" s="53"/>
      <c r="N84" s="69">
        <f>'[2]Кальк_ДИ_2019-2023'!BA38</f>
        <v>10665.990465339028</v>
      </c>
      <c r="O84" s="69">
        <f>'[2]Кальк_ДИ_2019-2023'!BM38</f>
        <v>10981.702156870222</v>
      </c>
    </row>
    <row r="85" spans="1:15" ht="22.5" customHeight="1" x14ac:dyDescent="0.25">
      <c r="A85" s="75"/>
      <c r="B85" s="66" t="s">
        <v>75</v>
      </c>
      <c r="C85" s="66"/>
      <c r="D85" s="66"/>
      <c r="E85" s="58">
        <f>'[2]Кальк_ДИ_2019-2023'!T39</f>
        <v>7770.57</v>
      </c>
      <c r="F85" s="58">
        <f>[1]Кальк_корр.2020!Z39</f>
        <v>7923.66</v>
      </c>
      <c r="G85" s="58">
        <f>'[2]Кальк_ДИ_2019-2023'!AR38</f>
        <v>8189.8741785390766</v>
      </c>
      <c r="H85" s="53"/>
      <c r="I85" s="53"/>
      <c r="J85" s="53"/>
      <c r="K85" s="53"/>
      <c r="L85" s="53"/>
      <c r="M85" s="53"/>
      <c r="N85" s="69">
        <f>'[2]Кальк_ДИ_2019-2023'!BD38</f>
        <v>8432.2935833553765</v>
      </c>
      <c r="O85" s="69">
        <f>'[2]Кальк_ДИ_2019-2023'!BP38</f>
        <v>8681.8881611876641</v>
      </c>
    </row>
    <row r="86" spans="1:15" ht="72.75" hidden="1" customHeight="1" x14ac:dyDescent="0.25">
      <c r="A86" s="22" t="s">
        <v>93</v>
      </c>
      <c r="B86" s="31" t="s">
        <v>94</v>
      </c>
      <c r="C86" s="31"/>
      <c r="D86" s="31"/>
      <c r="E86" s="58"/>
      <c r="F86" s="58"/>
      <c r="G86" s="58"/>
      <c r="H86" s="53"/>
      <c r="I86" s="53"/>
      <c r="J86" s="53"/>
      <c r="K86" s="53"/>
      <c r="L86" s="53"/>
      <c r="M86" s="53"/>
      <c r="N86" s="78"/>
      <c r="O86" s="78"/>
    </row>
    <row r="87" spans="1:15" ht="72.75" hidden="1" customHeight="1" x14ac:dyDescent="0.25">
      <c r="A87" s="22" t="s">
        <v>95</v>
      </c>
      <c r="B87" s="31" t="s">
        <v>96</v>
      </c>
      <c r="C87" s="31"/>
      <c r="D87" s="31"/>
      <c r="E87" s="58"/>
      <c r="F87" s="58"/>
      <c r="G87" s="58"/>
      <c r="H87" s="53"/>
      <c r="I87" s="53"/>
      <c r="J87" s="53"/>
      <c r="K87" s="53"/>
      <c r="L87" s="53"/>
      <c r="M87" s="53"/>
      <c r="N87" s="78"/>
      <c r="O87" s="78"/>
    </row>
    <row r="88" spans="1:15" ht="72.75" hidden="1" customHeight="1" x14ac:dyDescent="0.25">
      <c r="A88" s="22" t="s">
        <v>97</v>
      </c>
      <c r="B88" s="31" t="s">
        <v>98</v>
      </c>
      <c r="C88" s="31"/>
      <c r="D88" s="31"/>
      <c r="E88" s="58"/>
      <c r="F88" s="58"/>
      <c r="G88" s="58"/>
      <c r="H88" s="53"/>
      <c r="I88" s="53"/>
      <c r="J88" s="53"/>
      <c r="K88" s="53"/>
      <c r="L88" s="53"/>
      <c r="M88" s="53"/>
      <c r="N88" s="78"/>
      <c r="O88" s="78"/>
    </row>
    <row r="89" spans="1:15" ht="22.5" customHeight="1" x14ac:dyDescent="0.25">
      <c r="A89" s="75" t="s">
        <v>99</v>
      </c>
      <c r="B89" s="76" t="s">
        <v>100</v>
      </c>
      <c r="C89" s="76"/>
      <c r="D89" s="76"/>
      <c r="E89" s="77">
        <f t="shared" ref="E89:O89" si="5">SUM(E90:E91)</f>
        <v>6057.98</v>
      </c>
      <c r="F89" s="77">
        <f t="shared" si="5"/>
        <v>6177.32</v>
      </c>
      <c r="G89" s="77">
        <f t="shared" si="5"/>
        <v>6384.8711680819224</v>
      </c>
      <c r="H89" s="77">
        <f t="shared" si="5"/>
        <v>0</v>
      </c>
      <c r="I89" s="77">
        <f t="shared" si="5"/>
        <v>0</v>
      </c>
      <c r="J89" s="77">
        <f t="shared" si="5"/>
        <v>0</v>
      </c>
      <c r="K89" s="77">
        <f t="shared" si="5"/>
        <v>0</v>
      </c>
      <c r="L89" s="77">
        <f t="shared" si="5"/>
        <v>0</v>
      </c>
      <c r="M89" s="77">
        <f t="shared" si="5"/>
        <v>0</v>
      </c>
      <c r="N89" s="77">
        <f t="shared" si="5"/>
        <v>6573.8627727765788</v>
      </c>
      <c r="O89" s="77">
        <f t="shared" si="5"/>
        <v>6768.4480965225521</v>
      </c>
    </row>
    <row r="90" spans="1:15" ht="15.75" x14ac:dyDescent="0.25">
      <c r="A90" s="75"/>
      <c r="B90" s="66" t="s">
        <v>74</v>
      </c>
      <c r="C90" s="66"/>
      <c r="D90" s="66"/>
      <c r="E90" s="58">
        <f>'[2]Кальк_ДИ_2019-2023'!Q51</f>
        <v>2544.23</v>
      </c>
      <c r="F90" s="58">
        <f>[1]Кальк_корр.2020!W52</f>
        <v>2594.35</v>
      </c>
      <c r="G90" s="58">
        <f>'[2]Кальк_ДИ_2019-2023'!AO51</f>
        <v>2681.5173092476689</v>
      </c>
      <c r="H90" s="53"/>
      <c r="I90" s="53"/>
      <c r="J90" s="53"/>
      <c r="K90" s="53"/>
      <c r="L90" s="53"/>
      <c r="M90" s="53"/>
      <c r="N90" s="69">
        <f>'[2]Кальк_ДИ_2019-2023'!BA51</f>
        <v>2760.8900335161443</v>
      </c>
      <c r="O90" s="69">
        <f>'[2]Кальк_ДИ_2019-2023'!BM51</f>
        <v>2842.6119575555072</v>
      </c>
    </row>
    <row r="91" spans="1:15" ht="15.75" x14ac:dyDescent="0.25">
      <c r="A91" s="75"/>
      <c r="B91" s="66" t="s">
        <v>75</v>
      </c>
      <c r="C91" s="66"/>
      <c r="D91" s="66"/>
      <c r="E91" s="58">
        <f>'[2]Кальк_ДИ_2019-2023'!T51</f>
        <v>3513.75</v>
      </c>
      <c r="F91" s="58">
        <f>[1]Кальк_корр.2020!Z52</f>
        <v>3582.9700000000003</v>
      </c>
      <c r="G91" s="58">
        <f>'[2]Кальк_ДИ_2019-2023'!AR51</f>
        <v>3703.3538588342535</v>
      </c>
      <c r="H91" s="53"/>
      <c r="I91" s="53"/>
      <c r="J91" s="53"/>
      <c r="K91" s="53"/>
      <c r="L91" s="53"/>
      <c r="M91" s="53"/>
      <c r="N91" s="69">
        <f>'[2]Кальк_ДИ_2019-2023'!BD51</f>
        <v>3812.9727392604345</v>
      </c>
      <c r="O91" s="69">
        <f>'[2]Кальк_ДИ_2019-2023'!BP51</f>
        <v>3925.8361389670454</v>
      </c>
    </row>
    <row r="92" spans="1:15" ht="72.75" hidden="1" customHeight="1" x14ac:dyDescent="0.25">
      <c r="A92" s="22" t="s">
        <v>101</v>
      </c>
      <c r="B92" s="31" t="s">
        <v>102</v>
      </c>
      <c r="C92" s="31"/>
      <c r="D92" s="31"/>
      <c r="E92" s="58"/>
      <c r="F92" s="58"/>
      <c r="G92" s="58"/>
      <c r="H92" s="53"/>
      <c r="I92" s="53"/>
      <c r="J92" s="53"/>
      <c r="K92" s="53"/>
      <c r="L92" s="53"/>
      <c r="M92" s="53"/>
      <c r="N92" s="78"/>
      <c r="O92" s="78"/>
    </row>
    <row r="93" spans="1:15" ht="72.75" hidden="1" customHeight="1" x14ac:dyDescent="0.25">
      <c r="A93" s="22" t="s">
        <v>103</v>
      </c>
      <c r="B93" s="31" t="s">
        <v>104</v>
      </c>
      <c r="C93" s="31"/>
      <c r="D93" s="31"/>
      <c r="E93" s="58"/>
      <c r="F93" s="58"/>
      <c r="G93" s="58"/>
      <c r="H93" s="53"/>
      <c r="I93" s="53"/>
      <c r="J93" s="53"/>
      <c r="K93" s="53"/>
      <c r="L93" s="53"/>
      <c r="M93" s="53"/>
      <c r="N93" s="78"/>
      <c r="O93" s="78"/>
    </row>
    <row r="94" spans="1:15" ht="72.75" hidden="1" customHeight="1" x14ac:dyDescent="0.25">
      <c r="A94" s="22" t="s">
        <v>105</v>
      </c>
      <c r="B94" s="31" t="s">
        <v>106</v>
      </c>
      <c r="C94" s="31"/>
      <c r="D94" s="31"/>
      <c r="E94" s="58"/>
      <c r="F94" s="58"/>
      <c r="G94" s="58"/>
      <c r="H94" s="53"/>
      <c r="I94" s="53"/>
      <c r="J94" s="53"/>
      <c r="K94" s="53"/>
      <c r="L94" s="53"/>
      <c r="M94" s="53"/>
      <c r="N94" s="78"/>
      <c r="O94" s="78"/>
    </row>
    <row r="95" spans="1:15" hidden="1" x14ac:dyDescent="0.25">
      <c r="A95" s="22" t="s">
        <v>107</v>
      </c>
      <c r="B95" s="31" t="s">
        <v>108</v>
      </c>
      <c r="C95" s="31"/>
      <c r="D95" s="31"/>
      <c r="E95" s="58"/>
      <c r="F95" s="58"/>
      <c r="G95" s="58"/>
      <c r="H95" s="53"/>
      <c r="I95" s="53"/>
      <c r="J95" s="53"/>
      <c r="K95" s="53"/>
      <c r="L95" s="53"/>
      <c r="M95" s="53"/>
      <c r="N95" s="78"/>
      <c r="O95" s="78"/>
    </row>
    <row r="96" spans="1:15" hidden="1" x14ac:dyDescent="0.25">
      <c r="A96" s="22" t="s">
        <v>109</v>
      </c>
      <c r="B96" s="31" t="s">
        <v>110</v>
      </c>
      <c r="C96" s="31"/>
      <c r="D96" s="31"/>
      <c r="E96" s="58"/>
      <c r="F96" s="58"/>
      <c r="G96" s="58"/>
      <c r="H96" s="53"/>
      <c r="I96" s="53"/>
      <c r="J96" s="53"/>
      <c r="K96" s="53"/>
      <c r="L96" s="53"/>
      <c r="M96" s="53"/>
      <c r="N96" s="78"/>
      <c r="O96" s="78"/>
    </row>
    <row r="97" spans="1:15" ht="72.75" hidden="1" customHeight="1" x14ac:dyDescent="0.25">
      <c r="A97" s="22" t="s">
        <v>111</v>
      </c>
      <c r="B97" s="31" t="s">
        <v>112</v>
      </c>
      <c r="C97" s="31"/>
      <c r="D97" s="31"/>
      <c r="E97" s="58"/>
      <c r="F97" s="58"/>
      <c r="G97" s="58"/>
      <c r="H97" s="53"/>
      <c r="I97" s="53"/>
      <c r="J97" s="53"/>
      <c r="K97" s="53"/>
      <c r="L97" s="53"/>
      <c r="M97" s="53"/>
      <c r="N97" s="78"/>
      <c r="O97" s="78"/>
    </row>
    <row r="98" spans="1:15" hidden="1" x14ac:dyDescent="0.25">
      <c r="A98" s="22" t="s">
        <v>113</v>
      </c>
      <c r="B98" s="31" t="s">
        <v>114</v>
      </c>
      <c r="C98" s="31"/>
      <c r="D98" s="31"/>
      <c r="E98" s="58"/>
      <c r="F98" s="58"/>
      <c r="G98" s="58"/>
      <c r="H98" s="53"/>
      <c r="I98" s="53"/>
      <c r="J98" s="53"/>
      <c r="K98" s="53"/>
      <c r="L98" s="53"/>
      <c r="M98" s="53"/>
      <c r="N98" s="78"/>
      <c r="O98" s="78"/>
    </row>
    <row r="99" spans="1:15" ht="27" customHeight="1" x14ac:dyDescent="0.25">
      <c r="A99" s="79" t="s">
        <v>55</v>
      </c>
      <c r="B99" s="71" t="s">
        <v>115</v>
      </c>
      <c r="C99" s="71"/>
      <c r="D99" s="71"/>
      <c r="E99" s="72">
        <f>SUM(E100:E101)</f>
        <v>2643.72</v>
      </c>
      <c r="F99" s="72">
        <f t="shared" ref="F99:O99" si="6">SUM(F100:F101)</f>
        <v>2768.94</v>
      </c>
      <c r="G99" s="72">
        <f t="shared" si="6"/>
        <v>2864.96</v>
      </c>
      <c r="H99" s="72">
        <f t="shared" si="6"/>
        <v>0</v>
      </c>
      <c r="I99" s="72">
        <f t="shared" si="6"/>
        <v>0</v>
      </c>
      <c r="J99" s="72">
        <f t="shared" si="6"/>
        <v>0</v>
      </c>
      <c r="K99" s="72">
        <f t="shared" si="6"/>
        <v>0</v>
      </c>
      <c r="L99" s="72">
        <f t="shared" si="6"/>
        <v>0</v>
      </c>
      <c r="M99" s="72">
        <f t="shared" si="6"/>
        <v>0</v>
      </c>
      <c r="N99" s="72">
        <f t="shared" si="6"/>
        <v>2979.56</v>
      </c>
      <c r="O99" s="72">
        <f t="shared" si="6"/>
        <v>3095.76</v>
      </c>
    </row>
    <row r="100" spans="1:15" ht="19.5" customHeight="1" x14ac:dyDescent="0.25">
      <c r="A100" s="79"/>
      <c r="B100" s="66" t="s">
        <v>74</v>
      </c>
      <c r="C100" s="66"/>
      <c r="D100" s="66"/>
      <c r="E100" s="58">
        <f>'[2]Кальк_ДИ_2019-2023'!Q75</f>
        <v>199.64</v>
      </c>
      <c r="F100" s="58">
        <f>[1]Кальк_корр.2020!W72</f>
        <v>209.1</v>
      </c>
      <c r="G100" s="58">
        <f>'[2]Кальк_ДИ_2019-2023'!AO75</f>
        <v>216.36</v>
      </c>
      <c r="H100" s="53"/>
      <c r="I100" s="53"/>
      <c r="J100" s="53"/>
      <c r="K100" s="53"/>
      <c r="L100" s="53"/>
      <c r="M100" s="53"/>
      <c r="N100" s="69">
        <f>'[2]Кальк_ДИ_2019-2023'!BA75</f>
        <v>225</v>
      </c>
      <c r="O100" s="69">
        <f>'[2]Кальк_ДИ_2019-2023'!BM75</f>
        <v>233.78</v>
      </c>
    </row>
    <row r="101" spans="1:15" ht="22.5" customHeight="1" x14ac:dyDescent="0.25">
      <c r="A101" s="79"/>
      <c r="B101" s="66" t="s">
        <v>75</v>
      </c>
      <c r="C101" s="66"/>
      <c r="D101" s="66"/>
      <c r="E101" s="58">
        <f>'[2]Кальк_ДИ_2019-2023'!T75</f>
        <v>2444.08</v>
      </c>
      <c r="F101" s="58">
        <f>[1]Кальк_корр.2020!Z72</f>
        <v>2559.84</v>
      </c>
      <c r="G101" s="58">
        <f>'[2]Кальк_ДИ_2019-2023'!AR75</f>
        <v>2648.6</v>
      </c>
      <c r="H101" s="53"/>
      <c r="I101" s="53"/>
      <c r="J101" s="53"/>
      <c r="K101" s="53"/>
      <c r="L101" s="53"/>
      <c r="M101" s="53"/>
      <c r="N101" s="69">
        <f>'[2]Кальк_ДИ_2019-2023'!BD75</f>
        <v>2754.56</v>
      </c>
      <c r="O101" s="69">
        <f>'[2]Кальк_ДИ_2019-2023'!BP75</f>
        <v>2861.98</v>
      </c>
    </row>
    <row r="102" spans="1:15" ht="21" customHeight="1" x14ac:dyDescent="0.25">
      <c r="A102" s="70" t="s">
        <v>116</v>
      </c>
      <c r="B102" s="71" t="s">
        <v>117</v>
      </c>
      <c r="C102" s="71"/>
      <c r="D102" s="71"/>
      <c r="E102" s="72">
        <f>E103+E104</f>
        <v>234095.41</v>
      </c>
      <c r="F102" s="72">
        <f t="shared" ref="F102:O102" si="7">F103+F104</f>
        <v>237698.58000000002</v>
      </c>
      <c r="G102" s="72">
        <f t="shared" si="7"/>
        <v>263895.52</v>
      </c>
      <c r="H102" s="72">
        <f t="shared" si="7"/>
        <v>0</v>
      </c>
      <c r="I102" s="72">
        <f t="shared" si="7"/>
        <v>0</v>
      </c>
      <c r="J102" s="72">
        <f t="shared" si="7"/>
        <v>0</v>
      </c>
      <c r="K102" s="72">
        <f t="shared" si="7"/>
        <v>0</v>
      </c>
      <c r="L102" s="72">
        <f t="shared" si="7"/>
        <v>0</v>
      </c>
      <c r="M102" s="72">
        <f t="shared" si="7"/>
        <v>0</v>
      </c>
      <c r="N102" s="72">
        <f t="shared" si="7"/>
        <v>273031.34000000003</v>
      </c>
      <c r="O102" s="72">
        <f t="shared" si="7"/>
        <v>282584.61</v>
      </c>
    </row>
    <row r="103" spans="1:15" ht="21" customHeight="1" x14ac:dyDescent="0.25">
      <c r="A103" s="70"/>
      <c r="B103" s="66" t="s">
        <v>74</v>
      </c>
      <c r="C103" s="66"/>
      <c r="D103" s="66"/>
      <c r="E103" s="58">
        <f>'[2]Кальк_ДИ_2019-2023'!Q76</f>
        <v>107541.02</v>
      </c>
      <c r="F103" s="58">
        <f>F106+F115</f>
        <v>108596.95</v>
      </c>
      <c r="G103" s="58">
        <f>'[2]Кальк_ДИ_2019-2023'!AO76</f>
        <v>120598.28</v>
      </c>
      <c r="H103" s="53"/>
      <c r="I103" s="53"/>
      <c r="J103" s="53"/>
      <c r="K103" s="53"/>
      <c r="L103" s="53"/>
      <c r="M103" s="53"/>
      <c r="N103" s="69">
        <f>'[2]Кальк_ДИ_2019-2023'!BA76</f>
        <v>124548.24</v>
      </c>
      <c r="O103" s="69">
        <f>'[2]Кальк_ДИ_2019-2023'!BM76</f>
        <v>128679.72</v>
      </c>
    </row>
    <row r="104" spans="1:15" ht="21" customHeight="1" x14ac:dyDescent="0.25">
      <c r="A104" s="70"/>
      <c r="B104" s="66" t="s">
        <v>75</v>
      </c>
      <c r="C104" s="66"/>
      <c r="D104" s="66"/>
      <c r="E104" s="58">
        <f>'[2]Кальк_ДИ_2019-2023'!T76</f>
        <v>126554.39</v>
      </c>
      <c r="F104" s="58">
        <f>F107+F116</f>
        <v>129101.63</v>
      </c>
      <c r="G104" s="58">
        <f>'[2]Кальк_ДИ_2019-2023'!AR76</f>
        <v>143297.24</v>
      </c>
      <c r="H104" s="53"/>
      <c r="I104" s="53"/>
      <c r="J104" s="53"/>
      <c r="K104" s="53"/>
      <c r="L104" s="53"/>
      <c r="M104" s="53"/>
      <c r="N104" s="69">
        <f>'[2]Кальк_ДИ_2019-2023'!BD76</f>
        <v>148483.1</v>
      </c>
      <c r="O104" s="69">
        <f>'[2]Кальк_ДИ_2019-2023'!BP76</f>
        <v>153904.89000000001</v>
      </c>
    </row>
    <row r="105" spans="1:15" ht="30" customHeight="1" x14ac:dyDescent="0.25">
      <c r="A105" s="79" t="s">
        <v>118</v>
      </c>
      <c r="B105" s="80" t="s">
        <v>119</v>
      </c>
      <c r="C105" s="80"/>
      <c r="D105" s="80"/>
      <c r="E105" s="77">
        <f>SUM(E106:E107)</f>
        <v>220182.64</v>
      </c>
      <c r="F105" s="77">
        <f t="shared" ref="F105:O105" si="8">SUM(F106:F107)</f>
        <v>222621.86</v>
      </c>
      <c r="G105" s="77">
        <f t="shared" si="8"/>
        <v>251876.4</v>
      </c>
      <c r="H105" s="77">
        <f t="shared" si="8"/>
        <v>0</v>
      </c>
      <c r="I105" s="77">
        <f t="shared" si="8"/>
        <v>0</v>
      </c>
      <c r="J105" s="77">
        <f t="shared" si="8"/>
        <v>0</v>
      </c>
      <c r="K105" s="77">
        <f t="shared" si="8"/>
        <v>0</v>
      </c>
      <c r="L105" s="77">
        <f t="shared" si="8"/>
        <v>0</v>
      </c>
      <c r="M105" s="77">
        <f t="shared" si="8"/>
        <v>0</v>
      </c>
      <c r="N105" s="77">
        <f t="shared" si="8"/>
        <v>261944.56</v>
      </c>
      <c r="O105" s="77">
        <f t="shared" si="8"/>
        <v>272409.71000000002</v>
      </c>
    </row>
    <row r="106" spans="1:15" ht="16.5" customHeight="1" x14ac:dyDescent="0.25">
      <c r="A106" s="79"/>
      <c r="B106" s="66" t="s">
        <v>74</v>
      </c>
      <c r="C106" s="66"/>
      <c r="D106" s="66"/>
      <c r="E106" s="58">
        <f>'[2]Кальк_ДИ_2019-2023'!Q77</f>
        <v>98542.88</v>
      </c>
      <c r="F106" s="58">
        <f>[1]Кальк_корр.2020!W74</f>
        <v>99631.84</v>
      </c>
      <c r="G106" s="58">
        <f>'[2]Кальк_ДИ_2019-2023'!AO77</f>
        <v>112726.78</v>
      </c>
      <c r="H106" s="53"/>
      <c r="I106" s="53"/>
      <c r="J106" s="53"/>
      <c r="K106" s="53"/>
      <c r="L106" s="53"/>
      <c r="M106" s="53"/>
      <c r="N106" s="69">
        <f>'[2]Кальк_ДИ_2019-2023'!BA77</f>
        <v>117234.19</v>
      </c>
      <c r="O106" s="69">
        <f>'[2]Кальк_ДИ_2019-2023'!BM77</f>
        <v>121920.8</v>
      </c>
    </row>
    <row r="107" spans="1:15" ht="19.5" customHeight="1" x14ac:dyDescent="0.25">
      <c r="A107" s="79"/>
      <c r="B107" s="66" t="s">
        <v>75</v>
      </c>
      <c r="C107" s="66"/>
      <c r="D107" s="66"/>
      <c r="E107" s="58">
        <f>'[2]Кальк_ДИ_2019-2023'!T77</f>
        <v>121639.76</v>
      </c>
      <c r="F107" s="58">
        <f>[1]Кальк_корр.2020!Z74</f>
        <v>122990.02</v>
      </c>
      <c r="G107" s="58">
        <f>'[2]Кальк_ДИ_2019-2023'!AR77</f>
        <v>139149.62</v>
      </c>
      <c r="H107" s="53"/>
      <c r="I107" s="53"/>
      <c r="J107" s="53"/>
      <c r="K107" s="53"/>
      <c r="L107" s="53"/>
      <c r="M107" s="53"/>
      <c r="N107" s="69">
        <f>'[2]Кальк_ДИ_2019-2023'!BD77</f>
        <v>144710.37</v>
      </c>
      <c r="O107" s="69">
        <f>'[2]Кальк_ДИ_2019-2023'!BP77</f>
        <v>150488.91</v>
      </c>
    </row>
    <row r="108" spans="1:15" hidden="1" x14ac:dyDescent="0.25">
      <c r="A108" s="22" t="s">
        <v>120</v>
      </c>
      <c r="B108" s="81" t="s">
        <v>121</v>
      </c>
      <c r="C108" s="81"/>
      <c r="D108" s="81"/>
      <c r="E108" s="58"/>
      <c r="F108" s="58"/>
      <c r="G108" s="58"/>
      <c r="H108" s="53"/>
      <c r="I108" s="53"/>
      <c r="J108" s="53"/>
      <c r="K108" s="53"/>
      <c r="L108" s="53"/>
      <c r="M108" s="53"/>
      <c r="N108" s="78"/>
      <c r="O108" s="78"/>
    </row>
    <row r="109" spans="1:15" hidden="1" x14ac:dyDescent="0.25">
      <c r="A109" s="22" t="s">
        <v>122</v>
      </c>
      <c r="B109" s="81" t="s">
        <v>123</v>
      </c>
      <c r="C109" s="81"/>
      <c r="D109" s="81"/>
      <c r="E109" s="58"/>
      <c r="F109" s="58"/>
      <c r="G109" s="58"/>
      <c r="H109" s="53"/>
      <c r="I109" s="53"/>
      <c r="J109" s="53"/>
      <c r="K109" s="53"/>
      <c r="L109" s="53"/>
      <c r="M109" s="53"/>
      <c r="N109" s="78"/>
      <c r="O109" s="78"/>
    </row>
    <row r="110" spans="1:15" hidden="1" x14ac:dyDescent="0.25">
      <c r="A110" s="22" t="s">
        <v>124</v>
      </c>
      <c r="B110" s="81" t="s">
        <v>125</v>
      </c>
      <c r="C110" s="81"/>
      <c r="D110" s="81"/>
      <c r="E110" s="58"/>
      <c r="F110" s="58"/>
      <c r="G110" s="58"/>
      <c r="H110" s="53"/>
      <c r="I110" s="53"/>
      <c r="J110" s="53"/>
      <c r="K110" s="53"/>
      <c r="L110" s="53"/>
      <c r="M110" s="53"/>
      <c r="N110" s="78"/>
      <c r="O110" s="78"/>
    </row>
    <row r="111" spans="1:15" hidden="1" x14ac:dyDescent="0.25">
      <c r="A111" s="22" t="s">
        <v>126</v>
      </c>
      <c r="B111" s="81" t="s">
        <v>127</v>
      </c>
      <c r="C111" s="81"/>
      <c r="D111" s="81"/>
      <c r="E111" s="58"/>
      <c r="F111" s="58"/>
      <c r="G111" s="58"/>
      <c r="H111" s="53"/>
      <c r="I111" s="53"/>
      <c r="J111" s="53"/>
      <c r="K111" s="53"/>
      <c r="L111" s="53"/>
      <c r="M111" s="53"/>
      <c r="N111" s="78"/>
      <c r="O111" s="78"/>
    </row>
    <row r="112" spans="1:15" hidden="1" x14ac:dyDescent="0.25">
      <c r="A112" s="22" t="s">
        <v>128</v>
      </c>
      <c r="B112" s="81" t="s">
        <v>129</v>
      </c>
      <c r="C112" s="81"/>
      <c r="D112" s="81"/>
      <c r="E112" s="58"/>
      <c r="F112" s="58"/>
      <c r="G112" s="58"/>
      <c r="H112" s="53"/>
      <c r="I112" s="53"/>
      <c r="J112" s="53"/>
      <c r="K112" s="53"/>
      <c r="L112" s="53"/>
      <c r="M112" s="53"/>
      <c r="N112" s="78"/>
      <c r="O112" s="78"/>
    </row>
    <row r="113" spans="1:15" hidden="1" x14ac:dyDescent="0.25">
      <c r="A113" s="22" t="s">
        <v>120</v>
      </c>
      <c r="B113" s="81" t="s">
        <v>130</v>
      </c>
      <c r="C113" s="81"/>
      <c r="D113" s="81"/>
      <c r="E113" s="58"/>
      <c r="F113" s="58"/>
      <c r="G113" s="58"/>
      <c r="H113" s="53"/>
      <c r="I113" s="53"/>
      <c r="J113" s="53"/>
      <c r="K113" s="53"/>
      <c r="L113" s="53"/>
      <c r="M113" s="53"/>
      <c r="N113" s="78"/>
      <c r="O113" s="78"/>
    </row>
    <row r="114" spans="1:15" ht="18.75" customHeight="1" x14ac:dyDescent="0.25">
      <c r="A114" s="79" t="s">
        <v>131</v>
      </c>
      <c r="B114" s="82" t="s">
        <v>132</v>
      </c>
      <c r="C114" s="82"/>
      <c r="D114" s="82"/>
      <c r="E114" s="77">
        <f>SUM(E115:E116)</f>
        <v>13912.77</v>
      </c>
      <c r="F114" s="77">
        <f t="shared" ref="F114:O114" si="9">SUM(F115:F116)</f>
        <v>15076.72</v>
      </c>
      <c r="G114" s="77">
        <f t="shared" si="9"/>
        <v>12019.119999999999</v>
      </c>
      <c r="H114" s="77">
        <f t="shared" si="9"/>
        <v>0</v>
      </c>
      <c r="I114" s="77">
        <f t="shared" si="9"/>
        <v>0</v>
      </c>
      <c r="J114" s="77">
        <f t="shared" si="9"/>
        <v>0</v>
      </c>
      <c r="K114" s="77">
        <f t="shared" si="9"/>
        <v>0</v>
      </c>
      <c r="L114" s="77">
        <f t="shared" si="9"/>
        <v>0</v>
      </c>
      <c r="M114" s="77">
        <f t="shared" si="9"/>
        <v>0</v>
      </c>
      <c r="N114" s="77">
        <f t="shared" si="9"/>
        <v>11086.78</v>
      </c>
      <c r="O114" s="77">
        <f t="shared" si="9"/>
        <v>10174.900000000001</v>
      </c>
    </row>
    <row r="115" spans="1:15" ht="15.75" x14ac:dyDescent="0.25">
      <c r="A115" s="79"/>
      <c r="B115" s="66" t="s">
        <v>74</v>
      </c>
      <c r="C115" s="66"/>
      <c r="D115" s="66"/>
      <c r="E115" s="58">
        <f>'[2]Кальк_ДИ_2019-2023'!Q85</f>
        <v>8998.1400000000012</v>
      </c>
      <c r="F115" s="58">
        <f>[1]Кальк_корр.2020!W82</f>
        <v>8965.1099999999988</v>
      </c>
      <c r="G115" s="58">
        <f>'[2]Кальк_ДИ_2019-2023'!AO85</f>
        <v>7871.5</v>
      </c>
      <c r="H115" s="53"/>
      <c r="I115" s="53"/>
      <c r="J115" s="53"/>
      <c r="K115" s="53"/>
      <c r="L115" s="53"/>
      <c r="M115" s="53"/>
      <c r="N115" s="69">
        <f>'[2]Кальк_ДИ_2019-2023'!BA85</f>
        <v>7314.0500000000011</v>
      </c>
      <c r="O115" s="69">
        <f>'[2]Кальк_ДИ_2019-2023'!BM85</f>
        <v>6758.920000000001</v>
      </c>
    </row>
    <row r="116" spans="1:15" ht="15.75" x14ac:dyDescent="0.25">
      <c r="A116" s="79"/>
      <c r="B116" s="66" t="s">
        <v>75</v>
      </c>
      <c r="C116" s="66"/>
      <c r="D116" s="66"/>
      <c r="E116" s="58">
        <f>'[2]Кальк_ДИ_2019-2023'!T85</f>
        <v>4914.63</v>
      </c>
      <c r="F116" s="58">
        <f>[1]Кальк_корр.2020!Z82</f>
        <v>6111.6100000000006</v>
      </c>
      <c r="G116" s="58">
        <f>'[2]Кальк_ДИ_2019-2023'!AR85</f>
        <v>4147.62</v>
      </c>
      <c r="H116" s="53"/>
      <c r="I116" s="53"/>
      <c r="J116" s="53"/>
      <c r="K116" s="53"/>
      <c r="L116" s="53"/>
      <c r="M116" s="53"/>
      <c r="N116" s="69">
        <f>'[2]Кальк_ДИ_2019-2023'!BD85</f>
        <v>3772.7299999999996</v>
      </c>
      <c r="O116" s="69">
        <f>'[2]Кальк_ДИ_2019-2023'!BP85</f>
        <v>3415.9799999999996</v>
      </c>
    </row>
    <row r="117" spans="1:15" hidden="1" x14ac:dyDescent="0.25">
      <c r="A117" s="22" t="s">
        <v>133</v>
      </c>
      <c r="B117" s="81" t="s">
        <v>134</v>
      </c>
      <c r="C117" s="81"/>
      <c r="D117" s="81"/>
      <c r="E117" s="58"/>
      <c r="F117" s="58"/>
      <c r="G117" s="58"/>
      <c r="H117" s="53"/>
      <c r="I117" s="53"/>
      <c r="J117" s="53"/>
      <c r="K117" s="53"/>
      <c r="L117" s="53"/>
      <c r="M117" s="53"/>
      <c r="N117" s="78"/>
      <c r="O117" s="78"/>
    </row>
    <row r="118" spans="1:15" hidden="1" x14ac:dyDescent="0.25">
      <c r="A118" s="22" t="s">
        <v>135</v>
      </c>
      <c r="B118" s="81" t="s">
        <v>136</v>
      </c>
      <c r="C118" s="81"/>
      <c r="D118" s="81"/>
      <c r="E118" s="58"/>
      <c r="F118" s="58"/>
      <c r="G118" s="58"/>
      <c r="H118" s="53"/>
      <c r="I118" s="53"/>
      <c r="J118" s="53"/>
      <c r="K118" s="53"/>
      <c r="L118" s="53"/>
      <c r="M118" s="53"/>
      <c r="N118" s="78"/>
      <c r="O118" s="78"/>
    </row>
    <row r="119" spans="1:15" hidden="1" x14ac:dyDescent="0.25">
      <c r="A119" s="22" t="s">
        <v>137</v>
      </c>
      <c r="B119" s="81" t="s">
        <v>138</v>
      </c>
      <c r="C119" s="81"/>
      <c r="D119" s="81"/>
      <c r="E119" s="58"/>
      <c r="F119" s="58"/>
      <c r="G119" s="58"/>
      <c r="H119" s="53"/>
      <c r="I119" s="53"/>
      <c r="J119" s="53"/>
      <c r="K119" s="53"/>
      <c r="L119" s="53"/>
      <c r="M119" s="53"/>
      <c r="N119" s="78"/>
      <c r="O119" s="78"/>
    </row>
    <row r="120" spans="1:15" hidden="1" x14ac:dyDescent="0.25">
      <c r="A120" s="22" t="s">
        <v>139</v>
      </c>
      <c r="B120" s="81" t="s">
        <v>140</v>
      </c>
      <c r="C120" s="81"/>
      <c r="D120" s="81"/>
      <c r="E120" s="58"/>
      <c r="F120" s="58"/>
      <c r="G120" s="58"/>
      <c r="H120" s="53"/>
      <c r="I120" s="53"/>
      <c r="J120" s="53"/>
      <c r="K120" s="53"/>
      <c r="L120" s="53"/>
      <c r="M120" s="53"/>
      <c r="N120" s="78"/>
      <c r="O120" s="78"/>
    </row>
    <row r="121" spans="1:15" hidden="1" x14ac:dyDescent="0.25">
      <c r="A121" s="22" t="s">
        <v>141</v>
      </c>
      <c r="B121" s="81" t="s">
        <v>142</v>
      </c>
      <c r="C121" s="81"/>
      <c r="D121" s="81"/>
      <c r="E121" s="58"/>
      <c r="F121" s="58"/>
      <c r="G121" s="58"/>
      <c r="H121" s="53"/>
      <c r="I121" s="53"/>
      <c r="J121" s="53"/>
      <c r="K121" s="53"/>
      <c r="L121" s="53"/>
      <c r="M121" s="53"/>
      <c r="N121" s="78"/>
      <c r="O121" s="78"/>
    </row>
    <row r="122" spans="1:15" hidden="1" x14ac:dyDescent="0.25">
      <c r="A122" s="22" t="s">
        <v>143</v>
      </c>
      <c r="B122" s="81" t="s">
        <v>144</v>
      </c>
      <c r="C122" s="81"/>
      <c r="D122" s="81"/>
      <c r="E122" s="58"/>
      <c r="F122" s="58"/>
      <c r="G122" s="58"/>
      <c r="H122" s="53"/>
      <c r="I122" s="53"/>
      <c r="J122" s="53"/>
      <c r="K122" s="53"/>
      <c r="L122" s="53"/>
      <c r="M122" s="53"/>
      <c r="N122" s="78"/>
      <c r="O122" s="78"/>
    </row>
    <row r="123" spans="1:15" hidden="1" x14ac:dyDescent="0.25">
      <c r="A123" s="22" t="s">
        <v>145</v>
      </c>
      <c r="B123" s="81" t="s">
        <v>146</v>
      </c>
      <c r="C123" s="81"/>
      <c r="D123" s="81"/>
      <c r="E123" s="58"/>
      <c r="F123" s="58"/>
      <c r="G123" s="58"/>
      <c r="H123" s="53"/>
      <c r="I123" s="53"/>
      <c r="J123" s="53"/>
      <c r="K123" s="53"/>
      <c r="L123" s="53"/>
      <c r="M123" s="53"/>
      <c r="N123" s="78"/>
      <c r="O123" s="78"/>
    </row>
    <row r="124" spans="1:15" hidden="1" x14ac:dyDescent="0.25">
      <c r="A124" s="22" t="s">
        <v>147</v>
      </c>
      <c r="B124" s="81" t="s">
        <v>148</v>
      </c>
      <c r="C124" s="81"/>
      <c r="D124" s="81"/>
      <c r="E124" s="58"/>
      <c r="F124" s="58"/>
      <c r="G124" s="58"/>
      <c r="H124" s="53"/>
      <c r="I124" s="53"/>
      <c r="J124" s="53"/>
      <c r="K124" s="53"/>
      <c r="L124" s="53"/>
      <c r="M124" s="53"/>
      <c r="N124" s="78"/>
      <c r="O124" s="78"/>
    </row>
    <row r="125" spans="1:15" ht="72.75" hidden="1" customHeight="1" x14ac:dyDescent="0.25">
      <c r="A125" s="22" t="s">
        <v>149</v>
      </c>
      <c r="B125" s="81" t="s">
        <v>150</v>
      </c>
      <c r="C125" s="81"/>
      <c r="D125" s="81"/>
      <c r="E125" s="58"/>
      <c r="F125" s="58"/>
      <c r="G125" s="58"/>
      <c r="H125" s="53"/>
      <c r="I125" s="53"/>
      <c r="J125" s="53"/>
      <c r="K125" s="53"/>
      <c r="L125" s="53"/>
      <c r="M125" s="53"/>
      <c r="N125" s="78"/>
      <c r="O125" s="78"/>
    </row>
    <row r="126" spans="1:15" ht="32.25" hidden="1" customHeight="1" x14ac:dyDescent="0.25">
      <c r="A126" s="79" t="s">
        <v>151</v>
      </c>
      <c r="B126" s="80" t="s">
        <v>152</v>
      </c>
      <c r="C126" s="80"/>
      <c r="D126" s="80"/>
      <c r="E126" s="58"/>
      <c r="F126" s="58"/>
      <c r="G126" s="58"/>
      <c r="H126" s="53"/>
      <c r="I126" s="53"/>
      <c r="J126" s="53"/>
      <c r="K126" s="53"/>
      <c r="L126" s="53"/>
      <c r="M126" s="53"/>
      <c r="N126" s="78"/>
      <c r="O126" s="78"/>
    </row>
    <row r="127" spans="1:15" ht="20.25" hidden="1" customHeight="1" x14ac:dyDescent="0.25">
      <c r="A127" s="75"/>
      <c r="B127" s="66" t="s">
        <v>74</v>
      </c>
      <c r="C127" s="66"/>
      <c r="D127" s="66"/>
      <c r="E127" s="58"/>
      <c r="F127" s="58"/>
      <c r="G127" s="58"/>
      <c r="H127" s="53"/>
      <c r="I127" s="53"/>
      <c r="J127" s="53"/>
      <c r="K127" s="53"/>
      <c r="L127" s="53"/>
      <c r="M127" s="53"/>
      <c r="N127" s="78"/>
      <c r="O127" s="78"/>
    </row>
    <row r="128" spans="1:15" ht="18" hidden="1" customHeight="1" x14ac:dyDescent="0.25">
      <c r="A128" s="75"/>
      <c r="B128" s="66" t="s">
        <v>75</v>
      </c>
      <c r="C128" s="66"/>
      <c r="D128" s="66"/>
      <c r="E128" s="58"/>
      <c r="F128" s="58"/>
      <c r="G128" s="58"/>
      <c r="H128" s="53"/>
      <c r="I128" s="53"/>
      <c r="J128" s="53"/>
      <c r="K128" s="53"/>
      <c r="L128" s="53"/>
      <c r="M128" s="53"/>
      <c r="N128" s="78"/>
      <c r="O128" s="78"/>
    </row>
    <row r="129" spans="1:15" hidden="1" x14ac:dyDescent="0.25">
      <c r="A129" s="22" t="s">
        <v>153</v>
      </c>
      <c r="B129" s="83" t="s">
        <v>154</v>
      </c>
      <c r="C129" s="83"/>
      <c r="D129" s="83"/>
      <c r="E129" s="58"/>
      <c r="F129" s="58"/>
      <c r="G129" s="58"/>
      <c r="H129" s="53"/>
      <c r="I129" s="53"/>
      <c r="J129" s="53"/>
      <c r="K129" s="53"/>
      <c r="L129" s="53"/>
      <c r="M129" s="53"/>
      <c r="N129" s="78"/>
      <c r="O129" s="78"/>
    </row>
    <row r="130" spans="1:15" hidden="1" x14ac:dyDescent="0.25">
      <c r="A130" s="22" t="s">
        <v>155</v>
      </c>
      <c r="B130" s="83" t="s">
        <v>156</v>
      </c>
      <c r="C130" s="83"/>
      <c r="D130" s="83"/>
      <c r="E130" s="58"/>
      <c r="F130" s="58"/>
      <c r="G130" s="58"/>
      <c r="H130" s="53"/>
      <c r="I130" s="53"/>
      <c r="J130" s="53"/>
      <c r="K130" s="53"/>
      <c r="L130" s="53"/>
      <c r="M130" s="53"/>
      <c r="N130" s="78"/>
      <c r="O130" s="78"/>
    </row>
    <row r="131" spans="1:15" hidden="1" x14ac:dyDescent="0.25">
      <c r="A131" s="22" t="s">
        <v>157</v>
      </c>
      <c r="B131" s="83" t="s">
        <v>158</v>
      </c>
      <c r="C131" s="83"/>
      <c r="D131" s="83"/>
      <c r="E131" s="58"/>
      <c r="F131" s="58"/>
      <c r="G131" s="58"/>
      <c r="H131" s="53"/>
      <c r="I131" s="53"/>
      <c r="J131" s="53"/>
      <c r="K131" s="53"/>
      <c r="L131" s="53"/>
      <c r="M131" s="53"/>
      <c r="N131" s="78"/>
      <c r="O131" s="78"/>
    </row>
    <row r="132" spans="1:15" hidden="1" x14ac:dyDescent="0.25">
      <c r="A132" s="22" t="s">
        <v>159</v>
      </c>
      <c r="B132" s="83" t="s">
        <v>160</v>
      </c>
      <c r="C132" s="83"/>
      <c r="D132" s="83"/>
      <c r="E132" s="58"/>
      <c r="F132" s="58"/>
      <c r="G132" s="58"/>
      <c r="H132" s="53"/>
      <c r="I132" s="53"/>
      <c r="J132" s="53"/>
      <c r="K132" s="53"/>
      <c r="L132" s="53"/>
      <c r="M132" s="53"/>
      <c r="N132" s="78"/>
      <c r="O132" s="78"/>
    </row>
    <row r="133" spans="1:15" hidden="1" x14ac:dyDescent="0.25">
      <c r="A133" s="75" t="s">
        <v>161</v>
      </c>
      <c r="B133" s="80" t="s">
        <v>162</v>
      </c>
      <c r="C133" s="80"/>
      <c r="D133" s="80"/>
      <c r="E133" s="58"/>
      <c r="F133" s="58"/>
      <c r="G133" s="58"/>
      <c r="H133" s="53"/>
      <c r="I133" s="53"/>
      <c r="J133" s="53"/>
      <c r="K133" s="53"/>
      <c r="L133" s="53"/>
      <c r="M133" s="53"/>
      <c r="N133" s="78"/>
      <c r="O133" s="78"/>
    </row>
    <row r="134" spans="1:15" hidden="1" x14ac:dyDescent="0.25">
      <c r="A134" s="75" t="s">
        <v>163</v>
      </c>
      <c r="B134" s="82" t="s">
        <v>164</v>
      </c>
      <c r="C134" s="82"/>
      <c r="D134" s="82"/>
      <c r="E134" s="58"/>
      <c r="F134" s="58"/>
      <c r="G134" s="58"/>
      <c r="H134" s="53"/>
      <c r="I134" s="53"/>
      <c r="J134" s="53"/>
      <c r="K134" s="53"/>
      <c r="L134" s="53"/>
      <c r="M134" s="53"/>
      <c r="N134" s="78"/>
      <c r="O134" s="78"/>
    </row>
    <row r="135" spans="1:15" hidden="1" x14ac:dyDescent="0.25">
      <c r="A135" s="75" t="s">
        <v>165</v>
      </c>
      <c r="B135" s="82" t="s">
        <v>166</v>
      </c>
      <c r="C135" s="82"/>
      <c r="D135" s="82"/>
      <c r="E135" s="58"/>
      <c r="F135" s="58"/>
      <c r="G135" s="58"/>
      <c r="H135" s="53"/>
      <c r="I135" s="53"/>
      <c r="J135" s="53"/>
      <c r="K135" s="53"/>
      <c r="L135" s="53"/>
      <c r="M135" s="53"/>
      <c r="N135" s="78"/>
      <c r="O135" s="78"/>
    </row>
    <row r="136" spans="1:15" ht="72.75" hidden="1" customHeight="1" x14ac:dyDescent="0.25">
      <c r="A136" s="75" t="s">
        <v>167</v>
      </c>
      <c r="B136" s="82" t="s">
        <v>168</v>
      </c>
      <c r="C136" s="82"/>
      <c r="D136" s="82"/>
      <c r="E136" s="58"/>
      <c r="F136" s="58"/>
      <c r="G136" s="58"/>
      <c r="H136" s="53"/>
      <c r="I136" s="53"/>
      <c r="J136" s="53"/>
      <c r="K136" s="53"/>
      <c r="L136" s="53"/>
      <c r="M136" s="53"/>
      <c r="N136" s="78"/>
      <c r="O136" s="78"/>
    </row>
    <row r="137" spans="1:15" hidden="1" x14ac:dyDescent="0.25">
      <c r="A137" s="75" t="s">
        <v>169</v>
      </c>
      <c r="B137" s="82" t="s">
        <v>170</v>
      </c>
      <c r="C137" s="82"/>
      <c r="D137" s="82"/>
      <c r="E137" s="58"/>
      <c r="F137" s="58"/>
      <c r="G137" s="58"/>
      <c r="H137" s="53"/>
      <c r="I137" s="53"/>
      <c r="J137" s="53"/>
      <c r="K137" s="53"/>
      <c r="L137" s="53"/>
      <c r="M137" s="53"/>
      <c r="N137" s="78"/>
      <c r="O137" s="78"/>
    </row>
    <row r="138" spans="1:15" hidden="1" x14ac:dyDescent="0.25">
      <c r="A138" s="22" t="s">
        <v>171</v>
      </c>
      <c r="B138" s="81" t="s">
        <v>172</v>
      </c>
      <c r="C138" s="81"/>
      <c r="D138" s="81"/>
      <c r="E138" s="58"/>
      <c r="F138" s="58"/>
      <c r="G138" s="58"/>
      <c r="H138" s="53"/>
      <c r="I138" s="53"/>
      <c r="J138" s="53"/>
      <c r="K138" s="53"/>
      <c r="L138" s="53"/>
      <c r="M138" s="53"/>
      <c r="N138" s="78"/>
      <c r="O138" s="78"/>
    </row>
    <row r="139" spans="1:15" hidden="1" x14ac:dyDescent="0.25">
      <c r="A139" s="22" t="s">
        <v>173</v>
      </c>
      <c r="B139" s="81" t="s">
        <v>174</v>
      </c>
      <c r="C139" s="81"/>
      <c r="D139" s="81"/>
      <c r="E139" s="58"/>
      <c r="F139" s="58"/>
      <c r="G139" s="58"/>
      <c r="H139" s="53"/>
      <c r="I139" s="53"/>
      <c r="J139" s="53"/>
      <c r="K139" s="53"/>
      <c r="L139" s="53"/>
      <c r="M139" s="53"/>
      <c r="N139" s="78"/>
      <c r="O139" s="78"/>
    </row>
    <row r="140" spans="1:15" ht="15.75" hidden="1" x14ac:dyDescent="0.25">
      <c r="A140" s="79" t="s">
        <v>151</v>
      </c>
      <c r="B140" s="82" t="s">
        <v>175</v>
      </c>
      <c r="C140" s="82"/>
      <c r="D140" s="82"/>
      <c r="E140" s="77">
        <f>SUM(E141:E142)</f>
        <v>0</v>
      </c>
      <c r="F140" s="77">
        <f t="shared" ref="F140:O140" si="10">SUM(F141:F142)</f>
        <v>0</v>
      </c>
      <c r="G140" s="77">
        <f t="shared" si="10"/>
        <v>0</v>
      </c>
      <c r="H140" s="77">
        <f t="shared" si="10"/>
        <v>0</v>
      </c>
      <c r="I140" s="77">
        <f t="shared" si="10"/>
        <v>0</v>
      </c>
      <c r="J140" s="77">
        <f t="shared" si="10"/>
        <v>0</v>
      </c>
      <c r="K140" s="77">
        <f t="shared" si="10"/>
        <v>0</v>
      </c>
      <c r="L140" s="77">
        <f t="shared" si="10"/>
        <v>0</v>
      </c>
      <c r="M140" s="77">
        <f t="shared" si="10"/>
        <v>0</v>
      </c>
      <c r="N140" s="77">
        <f t="shared" si="10"/>
        <v>0</v>
      </c>
      <c r="O140" s="77">
        <f t="shared" si="10"/>
        <v>0</v>
      </c>
    </row>
    <row r="141" spans="1:15" ht="15.75" hidden="1" x14ac:dyDescent="0.25">
      <c r="A141" s="22"/>
      <c r="B141" s="66" t="s">
        <v>74</v>
      </c>
      <c r="C141" s="66"/>
      <c r="D141" s="66"/>
      <c r="E141" s="58"/>
      <c r="F141" s="58"/>
      <c r="G141" s="58"/>
      <c r="H141" s="53"/>
      <c r="I141" s="53"/>
      <c r="J141" s="53"/>
      <c r="K141" s="53"/>
      <c r="L141" s="53"/>
      <c r="M141" s="53"/>
      <c r="N141" s="69"/>
      <c r="O141" s="69"/>
    </row>
    <row r="142" spans="1:15" ht="15.75" hidden="1" x14ac:dyDescent="0.25">
      <c r="A142" s="22"/>
      <c r="B142" s="66" t="s">
        <v>75</v>
      </c>
      <c r="C142" s="66"/>
      <c r="D142" s="66"/>
      <c r="E142" s="58"/>
      <c r="F142" s="58"/>
      <c r="G142" s="58"/>
      <c r="H142" s="53"/>
      <c r="I142" s="53"/>
      <c r="J142" s="53"/>
      <c r="K142" s="53"/>
      <c r="L142" s="53"/>
      <c r="M142" s="53"/>
      <c r="N142" s="69"/>
      <c r="O142" s="69"/>
    </row>
    <row r="143" spans="1:15" ht="27" customHeight="1" x14ac:dyDescent="0.25">
      <c r="A143" s="84" t="s">
        <v>28</v>
      </c>
      <c r="B143" s="64" t="s">
        <v>176</v>
      </c>
      <c r="C143" s="64"/>
      <c r="D143" s="64"/>
      <c r="E143" s="65">
        <f>SUM(E144:E145)</f>
        <v>67606.679999999993</v>
      </c>
      <c r="F143" s="65">
        <f t="shared" ref="F143:O143" si="11">SUM(F144:F145)</f>
        <v>59316.130000000005</v>
      </c>
      <c r="G143" s="65">
        <f t="shared" si="11"/>
        <v>61848.490000000005</v>
      </c>
      <c r="H143" s="65">
        <f t="shared" si="11"/>
        <v>0</v>
      </c>
      <c r="I143" s="65">
        <f t="shared" si="11"/>
        <v>0</v>
      </c>
      <c r="J143" s="65">
        <f t="shared" si="11"/>
        <v>0</v>
      </c>
      <c r="K143" s="65">
        <f t="shared" si="11"/>
        <v>0</v>
      </c>
      <c r="L143" s="65">
        <f t="shared" si="11"/>
        <v>0</v>
      </c>
      <c r="M143" s="65">
        <f t="shared" si="11"/>
        <v>0</v>
      </c>
      <c r="N143" s="65">
        <f t="shared" si="11"/>
        <v>57870.66</v>
      </c>
      <c r="O143" s="65">
        <f t="shared" si="11"/>
        <v>49656.23</v>
      </c>
    </row>
    <row r="144" spans="1:15" ht="18.75" customHeight="1" x14ac:dyDescent="0.25">
      <c r="A144" s="84"/>
      <c r="B144" s="66" t="s">
        <v>74</v>
      </c>
      <c r="C144" s="66"/>
      <c r="D144" s="66"/>
      <c r="E144" s="58">
        <f>'[2]Кальк_ДИ_2019-2023'!Q104</f>
        <v>30502.83</v>
      </c>
      <c r="F144" s="58">
        <f>[1]Кальк_корр.2020!W101</f>
        <v>26178.080000000002</v>
      </c>
      <c r="G144" s="58">
        <f>'[2]Кальк_ДИ_2019-2023'!AO104</f>
        <v>29875.360000000001</v>
      </c>
      <c r="H144" s="53"/>
      <c r="I144" s="53"/>
      <c r="J144" s="53"/>
      <c r="K144" s="53"/>
      <c r="L144" s="53"/>
      <c r="M144" s="53"/>
      <c r="N144" s="69">
        <f>'[2]Кальк_ДИ_2019-2023'!BA104</f>
        <v>29847.5</v>
      </c>
      <c r="O144" s="69">
        <f>'[2]Кальк_ДИ_2019-2023'!BM104</f>
        <v>29825.58</v>
      </c>
    </row>
    <row r="145" spans="1:15" ht="18.75" customHeight="1" x14ac:dyDescent="0.25">
      <c r="A145" s="84"/>
      <c r="B145" s="66" t="s">
        <v>75</v>
      </c>
      <c r="C145" s="66"/>
      <c r="D145" s="66"/>
      <c r="E145" s="58">
        <f>'[2]Кальк_ДИ_2019-2023'!T104</f>
        <v>37103.85</v>
      </c>
      <c r="F145" s="58">
        <f>[1]Кальк_корр.2020!Z101</f>
        <v>33138.050000000003</v>
      </c>
      <c r="G145" s="58">
        <f>'[2]Кальк_ДИ_2019-2023'!AR104</f>
        <v>31973.13</v>
      </c>
      <c r="H145" s="53"/>
      <c r="I145" s="53"/>
      <c r="J145" s="53"/>
      <c r="K145" s="53"/>
      <c r="L145" s="53"/>
      <c r="M145" s="53"/>
      <c r="N145" s="69">
        <f>'[2]Кальк_ДИ_2019-2023'!BD104</f>
        <v>28023.16</v>
      </c>
      <c r="O145" s="69">
        <f>'[2]Кальк_ДИ_2019-2023'!BP104</f>
        <v>19830.650000000001</v>
      </c>
    </row>
    <row r="146" spans="1:15" ht="20.25" hidden="1" customHeight="1" x14ac:dyDescent="0.25">
      <c r="A146" s="84" t="s">
        <v>30</v>
      </c>
      <c r="B146" s="64" t="s">
        <v>177</v>
      </c>
      <c r="C146" s="64"/>
      <c r="D146" s="64"/>
      <c r="E146" s="65">
        <f>SUM(E147:E148)</f>
        <v>0</v>
      </c>
      <c r="F146" s="65">
        <f t="shared" ref="F146:O146" si="12">SUM(F147:F148)</f>
        <v>0</v>
      </c>
      <c r="G146" s="65">
        <f t="shared" si="12"/>
        <v>0</v>
      </c>
      <c r="H146" s="65">
        <f t="shared" si="12"/>
        <v>0</v>
      </c>
      <c r="I146" s="65">
        <f t="shared" si="12"/>
        <v>0</v>
      </c>
      <c r="J146" s="65">
        <f t="shared" si="12"/>
        <v>0</v>
      </c>
      <c r="K146" s="65">
        <f t="shared" si="12"/>
        <v>0</v>
      </c>
      <c r="L146" s="65">
        <f t="shared" si="12"/>
        <v>0</v>
      </c>
      <c r="M146" s="65">
        <f t="shared" si="12"/>
        <v>0</v>
      </c>
      <c r="N146" s="65">
        <f t="shared" si="12"/>
        <v>0</v>
      </c>
      <c r="O146" s="65">
        <f t="shared" si="12"/>
        <v>0</v>
      </c>
    </row>
    <row r="147" spans="1:15" ht="20.25" hidden="1" customHeight="1" x14ac:dyDescent="0.25">
      <c r="A147" s="84"/>
      <c r="B147" s="66" t="s">
        <v>74</v>
      </c>
      <c r="C147" s="66"/>
      <c r="D147" s="66"/>
      <c r="E147" s="58">
        <v>0</v>
      </c>
      <c r="F147" s="58">
        <v>0</v>
      </c>
      <c r="G147" s="58">
        <v>0</v>
      </c>
      <c r="H147" s="53"/>
      <c r="I147" s="53"/>
      <c r="J147" s="53"/>
      <c r="K147" s="53"/>
      <c r="L147" s="53"/>
      <c r="M147" s="53"/>
      <c r="N147" s="78"/>
      <c r="O147" s="78"/>
    </row>
    <row r="148" spans="1:15" ht="20.25" hidden="1" customHeight="1" x14ac:dyDescent="0.25">
      <c r="A148" s="84"/>
      <c r="B148" s="66" t="s">
        <v>75</v>
      </c>
      <c r="C148" s="66"/>
      <c r="D148" s="66"/>
      <c r="E148" s="58">
        <v>0</v>
      </c>
      <c r="F148" s="58">
        <v>0</v>
      </c>
      <c r="G148" s="58">
        <v>0</v>
      </c>
      <c r="H148" s="53"/>
      <c r="I148" s="53"/>
      <c r="J148" s="53"/>
      <c r="K148" s="53"/>
      <c r="L148" s="53"/>
      <c r="M148" s="53"/>
      <c r="N148" s="78"/>
      <c r="O148" s="78"/>
    </row>
    <row r="149" spans="1:15" ht="36.75" customHeight="1" x14ac:dyDescent="0.25">
      <c r="A149" s="84" t="s">
        <v>30</v>
      </c>
      <c r="B149" s="64" t="s">
        <v>178</v>
      </c>
      <c r="C149" s="64"/>
      <c r="D149" s="64"/>
      <c r="E149" s="65">
        <f t="shared" ref="E149:O149" si="13">SUM(E150:E151)</f>
        <v>-9761.8100000000013</v>
      </c>
      <c r="F149" s="65">
        <f t="shared" si="13"/>
        <v>-481.67</v>
      </c>
      <c r="G149" s="65">
        <f t="shared" si="13"/>
        <v>0</v>
      </c>
      <c r="H149" s="65">
        <f t="shared" si="13"/>
        <v>0</v>
      </c>
      <c r="I149" s="65">
        <f t="shared" si="13"/>
        <v>0</v>
      </c>
      <c r="J149" s="65">
        <f t="shared" si="13"/>
        <v>0</v>
      </c>
      <c r="K149" s="65">
        <f t="shared" si="13"/>
        <v>0</v>
      </c>
      <c r="L149" s="65">
        <f t="shared" si="13"/>
        <v>0</v>
      </c>
      <c r="M149" s="65">
        <f t="shared" si="13"/>
        <v>0</v>
      </c>
      <c r="N149" s="65">
        <f t="shared" si="13"/>
        <v>0</v>
      </c>
      <c r="O149" s="65">
        <f t="shared" si="13"/>
        <v>0</v>
      </c>
    </row>
    <row r="150" spans="1:15" ht="19.5" customHeight="1" x14ac:dyDescent="0.25">
      <c r="A150" s="84"/>
      <c r="B150" s="66" t="s">
        <v>74</v>
      </c>
      <c r="C150" s="66"/>
      <c r="D150" s="66"/>
      <c r="E150" s="58">
        <f>'[2]Кальк_ДИ_2019-2023'!Q110</f>
        <v>0</v>
      </c>
      <c r="F150" s="58">
        <f>'[2]Кальк_ДИ_2019-2023'!AC110</f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ht="17.25" customHeight="1" x14ac:dyDescent="0.25">
      <c r="A151" s="84"/>
      <c r="B151" s="66" t="s">
        <v>75</v>
      </c>
      <c r="C151" s="66"/>
      <c r="D151" s="66"/>
      <c r="E151" s="58">
        <f>'[2]Кальк_ДИ_2019-2023'!T110</f>
        <v>-9761.8100000000013</v>
      </c>
      <c r="F151" s="58">
        <f>[1]Кальк_корр.2020!Z109</f>
        <v>-481.67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</row>
    <row r="152" spans="1:15" ht="27.6" hidden="1" customHeight="1" x14ac:dyDescent="0.25">
      <c r="A152" s="84" t="s">
        <v>34</v>
      </c>
      <c r="B152" s="64" t="s">
        <v>179</v>
      </c>
      <c r="C152" s="64"/>
      <c r="D152" s="64"/>
      <c r="E152" s="65">
        <f t="shared" ref="E152:G152" si="14">SUM(E153:E154)</f>
        <v>0</v>
      </c>
      <c r="F152" s="65">
        <f t="shared" si="14"/>
        <v>0</v>
      </c>
      <c r="G152" s="65">
        <f t="shared" si="14"/>
        <v>0</v>
      </c>
      <c r="H152" s="53"/>
      <c r="I152" s="53"/>
      <c r="J152" s="53"/>
      <c r="K152" s="53"/>
      <c r="L152" s="53"/>
      <c r="M152" s="53"/>
      <c r="N152" s="78"/>
      <c r="O152" s="78"/>
    </row>
    <row r="153" spans="1:15" ht="27.6" hidden="1" customHeight="1" x14ac:dyDescent="0.25">
      <c r="A153" s="84"/>
      <c r="B153" s="66" t="s">
        <v>74</v>
      </c>
      <c r="C153" s="66"/>
      <c r="D153" s="66"/>
      <c r="E153" s="58"/>
      <c r="F153" s="58"/>
      <c r="G153" s="58"/>
      <c r="H153" s="53"/>
      <c r="I153" s="53"/>
      <c r="J153" s="53"/>
      <c r="K153" s="53"/>
      <c r="L153" s="53"/>
      <c r="M153" s="53"/>
      <c r="N153" s="78"/>
      <c r="O153" s="78"/>
    </row>
    <row r="154" spans="1:15" ht="27.6" hidden="1" customHeight="1" x14ac:dyDescent="0.25">
      <c r="A154" s="84"/>
      <c r="B154" s="66" t="s">
        <v>75</v>
      </c>
      <c r="C154" s="66"/>
      <c r="D154" s="66"/>
      <c r="E154" s="58"/>
      <c r="F154" s="58"/>
      <c r="G154" s="58"/>
      <c r="H154" s="53"/>
      <c r="I154" s="53"/>
      <c r="J154" s="53"/>
      <c r="K154" s="53"/>
      <c r="L154" s="53"/>
      <c r="M154" s="53"/>
      <c r="N154" s="78"/>
      <c r="O154" s="78"/>
    </row>
    <row r="155" spans="1:15" ht="72.75" hidden="1" customHeight="1" x14ac:dyDescent="0.25">
      <c r="A155" s="84"/>
      <c r="B155" s="85" t="s">
        <v>180</v>
      </c>
      <c r="C155" s="85"/>
      <c r="D155" s="85"/>
      <c r="E155" s="58"/>
      <c r="F155" s="58"/>
      <c r="G155" s="58"/>
      <c r="H155" s="53"/>
      <c r="I155" s="53"/>
      <c r="J155" s="53"/>
      <c r="K155" s="53"/>
      <c r="L155" s="53"/>
      <c r="M155" s="53"/>
      <c r="N155" s="78"/>
      <c r="O155" s="78"/>
    </row>
    <row r="156" spans="1:15" ht="27" customHeight="1" x14ac:dyDescent="0.25">
      <c r="A156" s="84" t="s">
        <v>32</v>
      </c>
      <c r="B156" s="64" t="s">
        <v>181</v>
      </c>
      <c r="C156" s="64"/>
      <c r="D156" s="64"/>
      <c r="E156" s="65">
        <f>E164+E165</f>
        <v>348051.73</v>
      </c>
      <c r="F156" s="65">
        <f t="shared" ref="F156:O156" si="15">F164+F165</f>
        <v>353823.03</v>
      </c>
      <c r="G156" s="65">
        <f t="shared" si="15"/>
        <v>384961.84</v>
      </c>
      <c r="H156" s="65">
        <f t="shared" si="15"/>
        <v>0</v>
      </c>
      <c r="I156" s="65">
        <f t="shared" si="15"/>
        <v>0</v>
      </c>
      <c r="J156" s="65">
        <f t="shared" si="15"/>
        <v>0</v>
      </c>
      <c r="K156" s="65">
        <f t="shared" si="15"/>
        <v>0</v>
      </c>
      <c r="L156" s="65">
        <f t="shared" si="15"/>
        <v>0</v>
      </c>
      <c r="M156" s="65">
        <f t="shared" si="15"/>
        <v>0</v>
      </c>
      <c r="N156" s="65">
        <f t="shared" si="15"/>
        <v>391902.47000000003</v>
      </c>
      <c r="O156" s="65">
        <f t="shared" si="15"/>
        <v>395074.92000000004</v>
      </c>
    </row>
    <row r="157" spans="1:15" ht="72.75" hidden="1" customHeight="1" x14ac:dyDescent="0.25">
      <c r="A157" s="84" t="s">
        <v>182</v>
      </c>
      <c r="B157" s="64" t="s">
        <v>183</v>
      </c>
      <c r="C157" s="64"/>
      <c r="D157" s="64"/>
      <c r="E157" s="58"/>
      <c r="F157" s="58"/>
      <c r="G157" s="58"/>
      <c r="H157" s="53"/>
      <c r="I157" s="53"/>
      <c r="J157" s="53"/>
      <c r="K157" s="53"/>
      <c r="L157" s="53"/>
      <c r="M157" s="53"/>
      <c r="N157" s="78"/>
      <c r="O157" s="78"/>
    </row>
    <row r="158" spans="1:15" ht="72.75" hidden="1" customHeight="1" x14ac:dyDescent="0.25">
      <c r="A158" s="79" t="s">
        <v>184</v>
      </c>
      <c r="B158" s="71" t="s">
        <v>185</v>
      </c>
      <c r="C158" s="71"/>
      <c r="D158" s="71"/>
      <c r="E158" s="58"/>
      <c r="F158" s="58"/>
      <c r="G158" s="58"/>
      <c r="H158" s="53"/>
      <c r="I158" s="53"/>
      <c r="J158" s="53"/>
      <c r="K158" s="53"/>
      <c r="L158" s="53"/>
      <c r="M158" s="53"/>
      <c r="N158" s="78"/>
      <c r="O158" s="78"/>
    </row>
    <row r="159" spans="1:15" ht="72.75" hidden="1" customHeight="1" x14ac:dyDescent="0.25">
      <c r="A159" s="79" t="s">
        <v>186</v>
      </c>
      <c r="B159" s="71" t="s">
        <v>187</v>
      </c>
      <c r="C159" s="71"/>
      <c r="D159" s="71"/>
      <c r="E159" s="65"/>
      <c r="F159" s="65"/>
      <c r="G159" s="65"/>
      <c r="H159" s="53"/>
      <c r="I159" s="53"/>
      <c r="J159" s="53"/>
      <c r="K159" s="53"/>
      <c r="L159" s="53"/>
      <c r="M159" s="53"/>
      <c r="N159" s="78"/>
      <c r="O159" s="78"/>
    </row>
    <row r="160" spans="1:15" ht="72.75" hidden="1" customHeight="1" x14ac:dyDescent="0.25">
      <c r="A160" s="84" t="s">
        <v>188</v>
      </c>
      <c r="B160" s="64" t="s">
        <v>189</v>
      </c>
      <c r="C160" s="64"/>
      <c r="D160" s="64"/>
      <c r="E160" s="58"/>
      <c r="F160" s="58"/>
      <c r="G160" s="58"/>
      <c r="H160" s="53"/>
      <c r="I160" s="53"/>
      <c r="J160" s="53"/>
      <c r="K160" s="53"/>
      <c r="L160" s="53"/>
      <c r="M160" s="53"/>
      <c r="N160" s="78"/>
      <c r="O160" s="78"/>
    </row>
    <row r="161" spans="1:15" ht="72.75" hidden="1" customHeight="1" x14ac:dyDescent="0.25">
      <c r="A161" s="79" t="s">
        <v>190</v>
      </c>
      <c r="B161" s="71" t="s">
        <v>185</v>
      </c>
      <c r="C161" s="71"/>
      <c r="D161" s="71"/>
      <c r="E161" s="58"/>
      <c r="F161" s="58"/>
      <c r="G161" s="58"/>
      <c r="H161" s="86"/>
      <c r="I161" s="86"/>
      <c r="J161" s="86"/>
      <c r="K161" s="86"/>
      <c r="L161" s="86"/>
      <c r="M161" s="86"/>
      <c r="N161" s="78"/>
      <c r="O161" s="78"/>
    </row>
    <row r="162" spans="1:15" ht="72.75" hidden="1" customHeight="1" x14ac:dyDescent="0.25">
      <c r="A162" s="79" t="s">
        <v>191</v>
      </c>
      <c r="B162" s="71" t="s">
        <v>192</v>
      </c>
      <c r="C162" s="71"/>
      <c r="D162" s="71"/>
      <c r="E162" s="65"/>
      <c r="F162" s="65"/>
      <c r="G162" s="65"/>
      <c r="H162" s="53"/>
      <c r="I162" s="53"/>
      <c r="J162" s="53"/>
      <c r="K162" s="53"/>
      <c r="L162" s="53"/>
      <c r="M162" s="53"/>
      <c r="N162" s="78"/>
      <c r="O162" s="78"/>
    </row>
    <row r="163" spans="1:15" ht="72.75" hidden="1" customHeight="1" x14ac:dyDescent="0.25">
      <c r="A163" s="84" t="s">
        <v>193</v>
      </c>
      <c r="B163" s="64" t="s">
        <v>194</v>
      </c>
      <c r="C163" s="64"/>
      <c r="D163" s="64"/>
      <c r="E163" s="58"/>
      <c r="F163" s="58"/>
      <c r="G163" s="58"/>
      <c r="H163" s="53"/>
      <c r="I163" s="53"/>
      <c r="J163" s="53"/>
      <c r="K163" s="53"/>
      <c r="L163" s="53"/>
      <c r="M163" s="53"/>
      <c r="N163" s="78"/>
      <c r="O163" s="78"/>
    </row>
    <row r="164" spans="1:15" ht="19.5" customHeight="1" x14ac:dyDescent="0.25">
      <c r="A164" s="84"/>
      <c r="B164" s="66" t="s">
        <v>74</v>
      </c>
      <c r="C164" s="66"/>
      <c r="D164" s="66"/>
      <c r="E164" s="58">
        <f t="shared" ref="E164:O165" si="16">E67+E144+E147+E150+E153</f>
        <v>165513.93</v>
      </c>
      <c r="F164" s="58">
        <f t="shared" si="16"/>
        <v>162791.79999999999</v>
      </c>
      <c r="G164" s="58">
        <f t="shared" si="16"/>
        <v>179431.96000000002</v>
      </c>
      <c r="H164" s="58">
        <f t="shared" si="16"/>
        <v>0</v>
      </c>
      <c r="I164" s="58">
        <f t="shared" si="16"/>
        <v>0</v>
      </c>
      <c r="J164" s="58">
        <f t="shared" si="16"/>
        <v>0</v>
      </c>
      <c r="K164" s="58">
        <f t="shared" si="16"/>
        <v>0</v>
      </c>
      <c r="L164" s="58">
        <f t="shared" si="16"/>
        <v>0</v>
      </c>
      <c r="M164" s="58">
        <f t="shared" si="16"/>
        <v>0</v>
      </c>
      <c r="N164" s="58">
        <f t="shared" si="16"/>
        <v>184213.46000000002</v>
      </c>
      <c r="O164" s="58">
        <f t="shared" si="16"/>
        <v>189207.74</v>
      </c>
    </row>
    <row r="165" spans="1:15" ht="18" customHeight="1" x14ac:dyDescent="0.25">
      <c r="A165" s="84"/>
      <c r="B165" s="66" t="s">
        <v>75</v>
      </c>
      <c r="C165" s="66"/>
      <c r="D165" s="66"/>
      <c r="E165" s="58">
        <f t="shared" si="16"/>
        <v>182537.80000000002</v>
      </c>
      <c r="F165" s="58">
        <f t="shared" si="16"/>
        <v>191031.23</v>
      </c>
      <c r="G165" s="58">
        <f t="shared" si="16"/>
        <v>205529.88</v>
      </c>
      <c r="H165" s="58">
        <f t="shared" si="16"/>
        <v>0</v>
      </c>
      <c r="I165" s="58">
        <f t="shared" si="16"/>
        <v>0</v>
      </c>
      <c r="J165" s="58">
        <f t="shared" si="16"/>
        <v>0</v>
      </c>
      <c r="K165" s="58">
        <f t="shared" si="16"/>
        <v>0</v>
      </c>
      <c r="L165" s="58">
        <f t="shared" si="16"/>
        <v>0</v>
      </c>
      <c r="M165" s="58">
        <f t="shared" si="16"/>
        <v>0</v>
      </c>
      <c r="N165" s="58">
        <f t="shared" si="16"/>
        <v>207689.01</v>
      </c>
      <c r="O165" s="58">
        <f t="shared" si="16"/>
        <v>205867.18000000002</v>
      </c>
    </row>
    <row r="166" spans="1:15" ht="28.5" customHeight="1" x14ac:dyDescent="0.25">
      <c r="A166" s="87" t="s">
        <v>195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ht="15" customHeight="1" x14ac:dyDescent="0.25">
      <c r="A167" s="19" t="s">
        <v>17</v>
      </c>
      <c r="B167" s="17" t="s">
        <v>18</v>
      </c>
      <c r="C167" s="17"/>
      <c r="D167" s="17"/>
      <c r="E167" s="17"/>
      <c r="F167" s="21" t="s">
        <v>196</v>
      </c>
      <c r="G167" s="21"/>
      <c r="H167" s="37"/>
      <c r="I167" s="37"/>
      <c r="J167" s="20"/>
      <c r="K167" s="20"/>
      <c r="L167" s="20"/>
      <c r="M167" s="20"/>
      <c r="N167" s="21" t="s">
        <v>197</v>
      </c>
      <c r="O167" s="21"/>
    </row>
    <row r="168" spans="1:15" ht="12.75" customHeight="1" x14ac:dyDescent="0.25">
      <c r="A168" s="19"/>
      <c r="B168" s="17"/>
      <c r="C168" s="17"/>
      <c r="D168" s="17"/>
      <c r="E168" s="17"/>
      <c r="F168" s="21"/>
      <c r="G168" s="21"/>
      <c r="H168" s="37"/>
      <c r="I168" s="37"/>
      <c r="J168" s="20"/>
      <c r="K168" s="20"/>
      <c r="L168" s="20"/>
      <c r="M168" s="20"/>
      <c r="N168" s="21"/>
      <c r="O168" s="21"/>
    </row>
    <row r="169" spans="1:15" x14ac:dyDescent="0.25">
      <c r="A169" s="19"/>
      <c r="B169" s="17"/>
      <c r="C169" s="17"/>
      <c r="D169" s="17"/>
      <c r="E169" s="17"/>
      <c r="F169" s="21"/>
      <c r="G169" s="21"/>
      <c r="H169" s="37"/>
      <c r="I169" s="37"/>
      <c r="J169" s="20"/>
      <c r="K169" s="20"/>
      <c r="L169" s="20"/>
      <c r="M169" s="20"/>
      <c r="N169" s="21"/>
      <c r="O169" s="21"/>
    </row>
    <row r="170" spans="1:15" ht="7.9" customHeight="1" x14ac:dyDescent="0.25">
      <c r="A170" s="19"/>
      <c r="B170" s="17"/>
      <c r="C170" s="17"/>
      <c r="D170" s="17"/>
      <c r="E170" s="17"/>
      <c r="F170" s="21"/>
      <c r="G170" s="21"/>
      <c r="H170" s="37"/>
      <c r="I170" s="37"/>
      <c r="J170" s="20"/>
      <c r="K170" s="20"/>
      <c r="L170" s="20"/>
      <c r="M170" s="20"/>
      <c r="N170" s="21"/>
      <c r="O170" s="21"/>
    </row>
    <row r="171" spans="1:15" ht="27" customHeight="1" x14ac:dyDescent="0.25">
      <c r="A171" s="39" t="s">
        <v>25</v>
      </c>
      <c r="B171" s="40" t="s">
        <v>198</v>
      </c>
      <c r="C171" s="40"/>
      <c r="D171" s="40"/>
      <c r="E171" s="40"/>
      <c r="F171" s="88">
        <v>43466</v>
      </c>
      <c r="G171" s="88"/>
      <c r="H171" s="37"/>
      <c r="I171" s="37"/>
      <c r="J171" s="20"/>
      <c r="K171" s="20"/>
      <c r="L171" s="20"/>
      <c r="M171" s="20"/>
      <c r="N171" s="88">
        <v>45291</v>
      </c>
      <c r="O171" s="88"/>
    </row>
    <row r="172" spans="1:15" hidden="1" x14ac:dyDescent="0.25">
      <c r="A172" s="89" t="s">
        <v>28</v>
      </c>
      <c r="B172" s="33"/>
      <c r="C172" s="33"/>
      <c r="D172" s="33"/>
      <c r="E172" s="90"/>
      <c r="F172" s="91"/>
      <c r="G172" s="92"/>
      <c r="H172" s="3"/>
      <c r="I172" s="3"/>
    </row>
    <row r="173" spans="1:15" hidden="1" x14ac:dyDescent="0.25">
      <c r="A173" s="39" t="s">
        <v>36</v>
      </c>
      <c r="B173" s="60" t="s">
        <v>36</v>
      </c>
      <c r="C173" s="61"/>
      <c r="D173" s="62"/>
      <c r="E173" s="23"/>
      <c r="F173" s="34"/>
      <c r="G173" s="36"/>
      <c r="H173" s="3"/>
      <c r="I173" s="3"/>
    </row>
    <row r="174" spans="1:15" ht="49.5" customHeight="1" x14ac:dyDescent="0.25">
      <c r="A174" s="93" t="s">
        <v>199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1:15" ht="20.25" customHeight="1" x14ac:dyDescent="0.25">
      <c r="A175" s="94" t="s">
        <v>200</v>
      </c>
      <c r="B175" s="94"/>
      <c r="C175" s="94"/>
      <c r="D175" s="94"/>
      <c r="E175" s="94"/>
      <c r="F175" s="94"/>
      <c r="G175" s="94"/>
    </row>
    <row r="176" spans="1:15" ht="22.5" customHeight="1" x14ac:dyDescent="0.25">
      <c r="A176" s="19" t="s">
        <v>17</v>
      </c>
      <c r="B176" s="17" t="s">
        <v>201</v>
      </c>
      <c r="C176" s="17"/>
      <c r="D176" s="17"/>
      <c r="E176" s="17" t="s">
        <v>42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x14ac:dyDescent="0.25">
      <c r="A177" s="19"/>
      <c r="B177" s="17"/>
      <c r="C177" s="17"/>
      <c r="D177" s="17"/>
      <c r="E177" s="53" t="s">
        <v>43</v>
      </c>
      <c r="F177" s="53" t="s">
        <v>44</v>
      </c>
      <c r="G177" s="53" t="s">
        <v>45</v>
      </c>
      <c r="H177" s="53" t="s">
        <v>46</v>
      </c>
      <c r="I177" s="53" t="s">
        <v>47</v>
      </c>
      <c r="J177" s="53" t="s">
        <v>48</v>
      </c>
      <c r="K177" s="53" t="s">
        <v>49</v>
      </c>
      <c r="L177" s="53" t="s">
        <v>50</v>
      </c>
      <c r="M177" s="53" t="s">
        <v>51</v>
      </c>
      <c r="N177" s="53" t="s">
        <v>46</v>
      </c>
      <c r="O177" s="53" t="s">
        <v>47</v>
      </c>
    </row>
    <row r="178" spans="1:15" ht="65.25" customHeight="1" x14ac:dyDescent="0.25">
      <c r="A178" s="22" t="s">
        <v>25</v>
      </c>
      <c r="B178" s="60" t="s">
        <v>202</v>
      </c>
      <c r="C178" s="61"/>
      <c r="D178" s="62"/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</row>
    <row r="179" spans="1:15" ht="50.25" hidden="1" customHeight="1" x14ac:dyDescent="0.25">
      <c r="A179" s="22" t="s">
        <v>28</v>
      </c>
      <c r="B179" s="60" t="s">
        <v>203</v>
      </c>
      <c r="C179" s="61"/>
      <c r="D179" s="62"/>
      <c r="E179" s="96"/>
      <c r="F179" s="96"/>
      <c r="G179" s="96"/>
      <c r="H179" s="97"/>
      <c r="I179" s="3"/>
    </row>
    <row r="180" spans="1:15" ht="18" customHeight="1" x14ac:dyDescent="0.25">
      <c r="A180" s="98" t="s">
        <v>204</v>
      </c>
      <c r="B180" s="98"/>
      <c r="C180" s="98"/>
      <c r="D180" s="98"/>
      <c r="E180" s="98"/>
      <c r="F180" s="98"/>
      <c r="G180" s="98"/>
    </row>
    <row r="181" spans="1:15" ht="20.25" customHeight="1" x14ac:dyDescent="0.25">
      <c r="A181" s="19" t="s">
        <v>17</v>
      </c>
      <c r="B181" s="17" t="s">
        <v>201</v>
      </c>
      <c r="C181" s="17"/>
      <c r="D181" s="17"/>
      <c r="E181" s="17" t="s">
        <v>42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x14ac:dyDescent="0.25">
      <c r="A182" s="19"/>
      <c r="B182" s="17"/>
      <c r="C182" s="17"/>
      <c r="D182" s="17"/>
      <c r="E182" s="53" t="s">
        <v>43</v>
      </c>
      <c r="F182" s="53" t="s">
        <v>44</v>
      </c>
      <c r="G182" s="53" t="s">
        <v>45</v>
      </c>
      <c r="H182" s="53" t="s">
        <v>46</v>
      </c>
      <c r="I182" s="53" t="s">
        <v>47</v>
      </c>
      <c r="J182" s="53" t="s">
        <v>48</v>
      </c>
      <c r="K182" s="53" t="s">
        <v>49</v>
      </c>
      <c r="L182" s="53" t="s">
        <v>50</v>
      </c>
      <c r="M182" s="53" t="s">
        <v>51</v>
      </c>
      <c r="N182" s="53" t="s">
        <v>46</v>
      </c>
      <c r="O182" s="53" t="s">
        <v>47</v>
      </c>
    </row>
    <row r="183" spans="1:15" ht="95.25" customHeight="1" x14ac:dyDescent="0.25">
      <c r="A183" s="22" t="s">
        <v>25</v>
      </c>
      <c r="B183" s="60" t="s">
        <v>205</v>
      </c>
      <c r="C183" s="61"/>
      <c r="D183" s="62"/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</row>
    <row r="184" spans="1:15" ht="15.75" x14ac:dyDescent="0.25">
      <c r="A184" s="99" t="s">
        <v>206</v>
      </c>
      <c r="B184" s="99"/>
      <c r="C184" s="99"/>
      <c r="D184" s="99"/>
      <c r="E184" s="100"/>
      <c r="F184" s="100"/>
      <c r="G184" s="100"/>
      <c r="H184" s="3"/>
      <c r="I184" s="3"/>
    </row>
    <row r="185" spans="1:15" ht="19.5" customHeight="1" x14ac:dyDescent="0.25">
      <c r="A185" s="19" t="s">
        <v>17</v>
      </c>
      <c r="B185" s="17" t="s">
        <v>201</v>
      </c>
      <c r="C185" s="17"/>
      <c r="D185" s="17"/>
      <c r="E185" s="17" t="s">
        <v>42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x14ac:dyDescent="0.25">
      <c r="A186" s="19"/>
      <c r="B186" s="17"/>
      <c r="C186" s="17"/>
      <c r="D186" s="17"/>
      <c r="E186" s="53" t="s">
        <v>43</v>
      </c>
      <c r="F186" s="53" t="s">
        <v>44</v>
      </c>
      <c r="G186" s="53" t="s">
        <v>45</v>
      </c>
      <c r="H186" s="53" t="s">
        <v>46</v>
      </c>
      <c r="I186" s="53" t="s">
        <v>47</v>
      </c>
      <c r="J186" s="53" t="s">
        <v>48</v>
      </c>
      <c r="K186" s="53" t="s">
        <v>49</v>
      </c>
      <c r="L186" s="53" t="s">
        <v>50</v>
      </c>
      <c r="M186" s="53" t="s">
        <v>51</v>
      </c>
      <c r="N186" s="53" t="s">
        <v>46</v>
      </c>
      <c r="O186" s="53" t="s">
        <v>47</v>
      </c>
    </row>
    <row r="187" spans="1:15" ht="30" customHeight="1" x14ac:dyDescent="0.25">
      <c r="A187" s="22" t="s">
        <v>25</v>
      </c>
      <c r="B187" s="60" t="s">
        <v>207</v>
      </c>
      <c r="C187" s="61"/>
      <c r="D187" s="62"/>
      <c r="E187" s="95">
        <v>0.49</v>
      </c>
      <c r="F187" s="95">
        <v>0.49</v>
      </c>
      <c r="G187" s="95">
        <v>0.49</v>
      </c>
      <c r="H187" s="37"/>
      <c r="I187" s="37"/>
      <c r="J187" s="20"/>
      <c r="K187" s="20"/>
      <c r="L187" s="20"/>
      <c r="M187" s="20"/>
      <c r="N187" s="95">
        <v>0.49</v>
      </c>
      <c r="O187" s="95">
        <v>0.49</v>
      </c>
    </row>
    <row r="188" spans="1:15" ht="15.75" x14ac:dyDescent="0.25">
      <c r="A188" s="99" t="s">
        <v>208</v>
      </c>
      <c r="B188" s="101"/>
      <c r="C188" s="101"/>
      <c r="D188" s="101"/>
      <c r="E188" s="100"/>
      <c r="F188" s="100"/>
      <c r="G188" s="100"/>
    </row>
    <row r="189" spans="1:15" ht="19.5" customHeight="1" x14ac:dyDescent="0.25">
      <c r="A189" s="19" t="s">
        <v>17</v>
      </c>
      <c r="B189" s="17" t="s">
        <v>201</v>
      </c>
      <c r="C189" s="17"/>
      <c r="D189" s="17"/>
      <c r="E189" s="17" t="s">
        <v>42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8" customHeight="1" x14ac:dyDescent="0.25">
      <c r="A190" s="19"/>
      <c r="B190" s="17"/>
      <c r="C190" s="17"/>
      <c r="D190" s="17"/>
      <c r="E190" s="53" t="s">
        <v>43</v>
      </c>
      <c r="F190" s="53" t="s">
        <v>44</v>
      </c>
      <c r="G190" s="53" t="s">
        <v>45</v>
      </c>
      <c r="H190" s="53" t="s">
        <v>46</v>
      </c>
      <c r="I190" s="53" t="s">
        <v>47</v>
      </c>
      <c r="J190" s="53" t="s">
        <v>48</v>
      </c>
      <c r="K190" s="53" t="s">
        <v>49</v>
      </c>
      <c r="L190" s="53" t="s">
        <v>50</v>
      </c>
      <c r="M190" s="53" t="s">
        <v>51</v>
      </c>
      <c r="N190" s="53" t="s">
        <v>46</v>
      </c>
      <c r="O190" s="53" t="s">
        <v>47</v>
      </c>
    </row>
    <row r="191" spans="1:15" ht="61.5" customHeight="1" x14ac:dyDescent="0.25">
      <c r="A191" s="22" t="s">
        <v>25</v>
      </c>
      <c r="B191" s="40" t="s">
        <v>209</v>
      </c>
      <c r="C191" s="40"/>
      <c r="D191" s="40"/>
      <c r="E191" s="95">
        <v>93</v>
      </c>
      <c r="F191" s="95">
        <v>93</v>
      </c>
      <c r="G191" s="95">
        <v>93</v>
      </c>
      <c r="H191" s="95">
        <v>93</v>
      </c>
      <c r="I191" s="95">
        <v>93</v>
      </c>
      <c r="J191" s="95">
        <v>93</v>
      </c>
      <c r="K191" s="95">
        <v>93</v>
      </c>
      <c r="L191" s="95">
        <v>93</v>
      </c>
      <c r="M191" s="95">
        <v>93</v>
      </c>
      <c r="N191" s="95">
        <v>93</v>
      </c>
      <c r="O191" s="95">
        <v>93</v>
      </c>
    </row>
    <row r="192" spans="1:15" ht="54.75" customHeight="1" x14ac:dyDescent="0.25">
      <c r="A192" s="22" t="s">
        <v>28</v>
      </c>
      <c r="B192" s="40" t="s">
        <v>210</v>
      </c>
      <c r="C192" s="40"/>
      <c r="D192" s="40"/>
      <c r="E192" s="95">
        <v>83</v>
      </c>
      <c r="F192" s="95">
        <v>83</v>
      </c>
      <c r="G192" s="95">
        <v>83</v>
      </c>
      <c r="H192" s="95">
        <v>83</v>
      </c>
      <c r="I192" s="95">
        <v>83</v>
      </c>
      <c r="J192" s="95">
        <v>83</v>
      </c>
      <c r="K192" s="95">
        <v>83</v>
      </c>
      <c r="L192" s="95">
        <v>83</v>
      </c>
      <c r="M192" s="95">
        <v>83</v>
      </c>
      <c r="N192" s="95">
        <v>83</v>
      </c>
      <c r="O192" s="95">
        <v>83</v>
      </c>
    </row>
    <row r="193" spans="1:15" ht="61.5" hidden="1" customHeight="1" x14ac:dyDescent="0.25">
      <c r="A193" s="89" t="s">
        <v>30</v>
      </c>
      <c r="B193" s="102" t="s">
        <v>211</v>
      </c>
      <c r="C193" s="103"/>
      <c r="D193" s="104"/>
      <c r="E193" s="105" t="s">
        <v>27</v>
      </c>
      <c r="F193" s="105" t="s">
        <v>27</v>
      </c>
      <c r="G193" s="105" t="s">
        <v>27</v>
      </c>
      <c r="H193" s="3"/>
      <c r="I193" s="3"/>
    </row>
    <row r="194" spans="1:15" ht="15.75" x14ac:dyDescent="0.25">
      <c r="A194" s="99" t="s">
        <v>212</v>
      </c>
      <c r="B194" s="99"/>
      <c r="C194" s="99"/>
      <c r="D194" s="99"/>
      <c r="E194" s="101"/>
      <c r="F194" s="101"/>
      <c r="G194" s="101"/>
    </row>
    <row r="195" spans="1:15" ht="19.5" customHeight="1" x14ac:dyDescent="0.25">
      <c r="A195" s="19" t="s">
        <v>17</v>
      </c>
      <c r="B195" s="17" t="s">
        <v>201</v>
      </c>
      <c r="C195" s="17"/>
      <c r="D195" s="17"/>
      <c r="E195" s="17" t="s">
        <v>42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x14ac:dyDescent="0.25">
      <c r="A196" s="19"/>
      <c r="B196" s="17"/>
      <c r="C196" s="17"/>
      <c r="D196" s="17"/>
      <c r="E196" s="53" t="s">
        <v>43</v>
      </c>
      <c r="F196" s="53" t="s">
        <v>44</v>
      </c>
      <c r="G196" s="53" t="s">
        <v>45</v>
      </c>
      <c r="H196" s="53" t="s">
        <v>46</v>
      </c>
      <c r="I196" s="53" t="s">
        <v>47</v>
      </c>
      <c r="J196" s="53" t="s">
        <v>48</v>
      </c>
      <c r="K196" s="53" t="s">
        <v>49</v>
      </c>
      <c r="L196" s="53" t="s">
        <v>50</v>
      </c>
      <c r="M196" s="53" t="s">
        <v>51</v>
      </c>
      <c r="N196" s="53" t="s">
        <v>46</v>
      </c>
      <c r="O196" s="53" t="s">
        <v>47</v>
      </c>
    </row>
    <row r="197" spans="1:15" ht="33.75" customHeight="1" x14ac:dyDescent="0.25">
      <c r="A197" s="22" t="s">
        <v>25</v>
      </c>
      <c r="B197" s="106" t="s">
        <v>213</v>
      </c>
      <c r="C197" s="107"/>
      <c r="D197" s="108"/>
      <c r="E197" s="29">
        <v>1.66</v>
      </c>
      <c r="F197" s="29">
        <v>1.66</v>
      </c>
      <c r="G197" s="29">
        <v>1.66</v>
      </c>
      <c r="H197" s="29">
        <v>1.66</v>
      </c>
      <c r="I197" s="29">
        <v>1.66</v>
      </c>
      <c r="J197" s="29">
        <v>1.66</v>
      </c>
      <c r="K197" s="29">
        <v>1.66</v>
      </c>
      <c r="L197" s="29">
        <v>1.66</v>
      </c>
      <c r="M197" s="29">
        <v>1.66</v>
      </c>
      <c r="N197" s="29">
        <v>1.66</v>
      </c>
      <c r="O197" s="29">
        <v>1.66</v>
      </c>
    </row>
    <row r="198" spans="1:15" hidden="1" x14ac:dyDescent="0.25">
      <c r="A198" s="22" t="s">
        <v>28</v>
      </c>
      <c r="B198" s="40" t="s">
        <v>214</v>
      </c>
      <c r="C198" s="40"/>
      <c r="D198" s="40"/>
      <c r="E198" s="29">
        <v>0.01</v>
      </c>
      <c r="F198" s="29">
        <v>0.01</v>
      </c>
      <c r="G198" s="29">
        <v>0.01</v>
      </c>
      <c r="H198" s="29">
        <v>0.01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0.01</v>
      </c>
    </row>
    <row r="199" spans="1:15" ht="36" customHeight="1" x14ac:dyDescent="0.25">
      <c r="A199" s="22" t="s">
        <v>28</v>
      </c>
      <c r="B199" s="40" t="s">
        <v>215</v>
      </c>
      <c r="C199" s="40"/>
      <c r="D199" s="40"/>
      <c r="E199" s="29">
        <v>0.28000000000000003</v>
      </c>
      <c r="F199" s="29">
        <v>0.28000000000000003</v>
      </c>
      <c r="G199" s="29">
        <v>0.28000000000000003</v>
      </c>
      <c r="H199" s="29">
        <v>0.28000000000000003</v>
      </c>
      <c r="I199" s="29">
        <v>0.28000000000000003</v>
      </c>
      <c r="J199" s="29">
        <v>0.28000000000000003</v>
      </c>
      <c r="K199" s="29">
        <v>0.28000000000000003</v>
      </c>
      <c r="L199" s="29">
        <v>0.28000000000000003</v>
      </c>
      <c r="M199" s="29">
        <v>0.28000000000000003</v>
      </c>
      <c r="N199" s="29">
        <v>0.28000000000000003</v>
      </c>
      <c r="O199" s="29">
        <v>0.28000000000000003</v>
      </c>
    </row>
    <row r="200" spans="1:15" ht="38.25" customHeight="1" x14ac:dyDescent="0.25">
      <c r="A200" s="22" t="s">
        <v>30</v>
      </c>
      <c r="B200" s="31" t="s">
        <v>216</v>
      </c>
      <c r="C200" s="31"/>
      <c r="D200" s="31"/>
      <c r="E200" s="29">
        <v>0.01</v>
      </c>
      <c r="F200" s="29">
        <v>0.01</v>
      </c>
      <c r="G200" s="29">
        <v>0.01</v>
      </c>
      <c r="H200" s="29">
        <v>0.01</v>
      </c>
      <c r="I200" s="29">
        <v>0.01</v>
      </c>
      <c r="J200" s="29">
        <v>0.01</v>
      </c>
      <c r="K200" s="29">
        <v>0.01</v>
      </c>
      <c r="L200" s="29">
        <v>0.01</v>
      </c>
      <c r="M200" s="29">
        <v>0.01</v>
      </c>
      <c r="N200" s="29">
        <v>0.01</v>
      </c>
      <c r="O200" s="29">
        <v>0.01</v>
      </c>
    </row>
    <row r="201" spans="1:15" ht="37.5" customHeight="1" x14ac:dyDescent="0.25">
      <c r="A201" s="22" t="s">
        <v>32</v>
      </c>
      <c r="B201" s="60" t="s">
        <v>217</v>
      </c>
      <c r="C201" s="61"/>
      <c r="D201" s="62"/>
      <c r="E201" s="29">
        <v>0.1</v>
      </c>
      <c r="F201" s="29">
        <v>0.1</v>
      </c>
      <c r="G201" s="29">
        <v>0.1</v>
      </c>
      <c r="H201" s="29">
        <v>0.1</v>
      </c>
      <c r="I201" s="29">
        <v>0.1</v>
      </c>
      <c r="J201" s="29">
        <v>0.1</v>
      </c>
      <c r="K201" s="29">
        <v>0.1</v>
      </c>
      <c r="L201" s="29">
        <v>0.1</v>
      </c>
      <c r="M201" s="29">
        <v>0.1</v>
      </c>
      <c r="N201" s="29">
        <v>0.1</v>
      </c>
      <c r="O201" s="29">
        <v>0.1</v>
      </c>
    </row>
    <row r="202" spans="1:15" ht="42" customHeight="1" x14ac:dyDescent="0.25">
      <c r="A202" s="22" t="s">
        <v>34</v>
      </c>
      <c r="B202" s="31" t="s">
        <v>218</v>
      </c>
      <c r="C202" s="31"/>
      <c r="D202" s="31"/>
      <c r="E202" s="29">
        <v>0.2</v>
      </c>
      <c r="F202" s="29">
        <v>0.2</v>
      </c>
      <c r="G202" s="29">
        <v>0.2</v>
      </c>
      <c r="H202" s="29">
        <v>0.2</v>
      </c>
      <c r="I202" s="29">
        <v>0.2</v>
      </c>
      <c r="J202" s="29">
        <v>0.2</v>
      </c>
      <c r="K202" s="29">
        <v>0.2</v>
      </c>
      <c r="L202" s="29">
        <v>0.2</v>
      </c>
      <c r="M202" s="29">
        <v>0.2</v>
      </c>
      <c r="N202" s="29">
        <v>0.2</v>
      </c>
      <c r="O202" s="29">
        <v>0.2</v>
      </c>
    </row>
    <row r="203" spans="1:15" ht="26.25" customHeight="1" x14ac:dyDescent="0.25">
      <c r="A203" s="87" t="s">
        <v>219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</row>
    <row r="204" spans="1:15" ht="126.75" customHeight="1" x14ac:dyDescent="0.25">
      <c r="A204" s="22" t="s">
        <v>17</v>
      </c>
      <c r="B204" s="17" t="s">
        <v>220</v>
      </c>
      <c r="C204" s="17"/>
      <c r="D204" s="53" t="s">
        <v>221</v>
      </c>
      <c r="E204" s="53" t="s">
        <v>222</v>
      </c>
      <c r="F204" s="53" t="s">
        <v>223</v>
      </c>
      <c r="G204" s="53" t="s">
        <v>224</v>
      </c>
      <c r="H204" s="53" t="s">
        <v>225</v>
      </c>
      <c r="I204" s="53" t="s">
        <v>225</v>
      </c>
      <c r="J204" s="53" t="s">
        <v>225</v>
      </c>
      <c r="K204" s="53" t="s">
        <v>225</v>
      </c>
      <c r="L204" s="53" t="s">
        <v>225</v>
      </c>
      <c r="M204" s="53" t="s">
        <v>225</v>
      </c>
      <c r="N204" s="53" t="s">
        <v>226</v>
      </c>
      <c r="O204" s="53" t="s">
        <v>227</v>
      </c>
    </row>
    <row r="205" spans="1:15" ht="19.5" customHeight="1" x14ac:dyDescent="0.25">
      <c r="A205" s="22" t="s">
        <v>25</v>
      </c>
      <c r="B205" s="17" t="s">
        <v>228</v>
      </c>
      <c r="C205" s="17"/>
      <c r="D205" s="74"/>
      <c r="E205" s="53"/>
      <c r="F205" s="53"/>
      <c r="G205" s="53"/>
      <c r="H205" s="37"/>
      <c r="I205" s="37"/>
      <c r="J205" s="20"/>
      <c r="K205" s="20"/>
      <c r="L205" s="20"/>
      <c r="M205" s="20"/>
      <c r="N205" s="20"/>
      <c r="O205" s="20"/>
    </row>
    <row r="206" spans="1:15" ht="17.25" customHeight="1" x14ac:dyDescent="0.25">
      <c r="A206" s="109" t="s">
        <v>53</v>
      </c>
      <c r="B206" s="17" t="s">
        <v>200</v>
      </c>
      <c r="C206" s="17"/>
      <c r="D206" s="74"/>
      <c r="E206" s="53"/>
      <c r="F206" s="53"/>
      <c r="G206" s="53"/>
      <c r="H206" s="37"/>
      <c r="I206" s="37"/>
      <c r="J206" s="20"/>
      <c r="K206" s="20"/>
      <c r="L206" s="20"/>
      <c r="M206" s="20"/>
      <c r="N206" s="20"/>
      <c r="O206" s="20"/>
    </row>
    <row r="207" spans="1:15" ht="60" customHeight="1" x14ac:dyDescent="0.25">
      <c r="A207" s="22"/>
      <c r="B207" s="40" t="s">
        <v>202</v>
      </c>
      <c r="C207" s="40"/>
      <c r="D207" s="29">
        <v>0</v>
      </c>
      <c r="E207" s="29">
        <f>E178</f>
        <v>0</v>
      </c>
      <c r="F207" s="29">
        <f t="shared" ref="F207:O207" si="17">F178</f>
        <v>0</v>
      </c>
      <c r="G207" s="29">
        <f t="shared" si="17"/>
        <v>0</v>
      </c>
      <c r="H207" s="29">
        <f t="shared" si="17"/>
        <v>0</v>
      </c>
      <c r="I207" s="29">
        <f t="shared" si="17"/>
        <v>0</v>
      </c>
      <c r="J207" s="29">
        <f t="shared" si="17"/>
        <v>0</v>
      </c>
      <c r="K207" s="29">
        <f t="shared" si="17"/>
        <v>0</v>
      </c>
      <c r="L207" s="29">
        <f t="shared" si="17"/>
        <v>0</v>
      </c>
      <c r="M207" s="29">
        <f t="shared" si="17"/>
        <v>0</v>
      </c>
      <c r="N207" s="29">
        <f t="shared" si="17"/>
        <v>0</v>
      </c>
      <c r="O207" s="29">
        <f t="shared" si="17"/>
        <v>0</v>
      </c>
    </row>
    <row r="208" spans="1:15" ht="46.5" hidden="1" customHeight="1" x14ac:dyDescent="0.25">
      <c r="A208" s="22"/>
      <c r="B208" s="60" t="s">
        <v>203</v>
      </c>
      <c r="C208" s="61"/>
      <c r="D208" s="29"/>
      <c r="E208" s="29"/>
      <c r="F208" s="29"/>
      <c r="G208" s="29"/>
      <c r="H208" s="37"/>
      <c r="I208" s="37"/>
      <c r="J208" s="20"/>
      <c r="K208" s="20"/>
      <c r="L208" s="20"/>
      <c r="M208" s="20"/>
      <c r="N208" s="20"/>
      <c r="O208" s="20"/>
    </row>
    <row r="209" spans="1:15" ht="108.75" customHeight="1" x14ac:dyDescent="0.25">
      <c r="A209" s="22" t="s">
        <v>17</v>
      </c>
      <c r="B209" s="17" t="s">
        <v>220</v>
      </c>
      <c r="C209" s="17"/>
      <c r="D209" s="53" t="s">
        <v>221</v>
      </c>
      <c r="E209" s="53" t="s">
        <v>222</v>
      </c>
      <c r="F209" s="53" t="s">
        <v>223</v>
      </c>
      <c r="G209" s="53" t="s">
        <v>224</v>
      </c>
      <c r="H209" s="53" t="s">
        <v>225</v>
      </c>
      <c r="I209" s="53" t="s">
        <v>225</v>
      </c>
      <c r="J209" s="53" t="s">
        <v>225</v>
      </c>
      <c r="K209" s="53" t="s">
        <v>225</v>
      </c>
      <c r="L209" s="53" t="s">
        <v>225</v>
      </c>
      <c r="M209" s="53" t="s">
        <v>225</v>
      </c>
      <c r="N209" s="53" t="s">
        <v>226</v>
      </c>
      <c r="O209" s="53" t="s">
        <v>227</v>
      </c>
    </row>
    <row r="210" spans="1:15" ht="15" customHeight="1" x14ac:dyDescent="0.25">
      <c r="A210" s="109" t="s">
        <v>55</v>
      </c>
      <c r="B210" s="110" t="s">
        <v>204</v>
      </c>
      <c r="C210" s="111"/>
      <c r="D210" s="29"/>
      <c r="E210" s="29"/>
      <c r="F210" s="29"/>
      <c r="G210" s="29"/>
      <c r="H210" s="37"/>
      <c r="I210" s="37"/>
      <c r="J210" s="20"/>
      <c r="K210" s="20"/>
      <c r="L210" s="20"/>
      <c r="M210" s="20"/>
      <c r="N210" s="20"/>
      <c r="O210" s="20"/>
    </row>
    <row r="211" spans="1:15" ht="96" customHeight="1" x14ac:dyDescent="0.25">
      <c r="A211" s="22"/>
      <c r="B211" s="60" t="s">
        <v>229</v>
      </c>
      <c r="C211" s="61"/>
      <c r="D211" s="29">
        <v>0</v>
      </c>
      <c r="E211" s="29">
        <f>E183</f>
        <v>0</v>
      </c>
      <c r="F211" s="29">
        <f t="shared" ref="F211:O211" si="18">F183</f>
        <v>0</v>
      </c>
      <c r="G211" s="29">
        <f t="shared" si="18"/>
        <v>0</v>
      </c>
      <c r="H211" s="29">
        <f t="shared" si="18"/>
        <v>0</v>
      </c>
      <c r="I211" s="29">
        <f t="shared" si="18"/>
        <v>0</v>
      </c>
      <c r="J211" s="29">
        <f t="shared" si="18"/>
        <v>0</v>
      </c>
      <c r="K211" s="29">
        <f t="shared" si="18"/>
        <v>0</v>
      </c>
      <c r="L211" s="29">
        <f t="shared" si="18"/>
        <v>0</v>
      </c>
      <c r="M211" s="29">
        <f t="shared" si="18"/>
        <v>0</v>
      </c>
      <c r="N211" s="29">
        <f t="shared" si="18"/>
        <v>0</v>
      </c>
      <c r="O211" s="29">
        <f t="shared" si="18"/>
        <v>0</v>
      </c>
    </row>
    <row r="212" spans="1:15" ht="18" customHeight="1" x14ac:dyDescent="0.25">
      <c r="A212" s="109" t="s">
        <v>116</v>
      </c>
      <c r="B212" s="110" t="s">
        <v>206</v>
      </c>
      <c r="C212" s="111"/>
      <c r="D212" s="29"/>
      <c r="E212" s="29"/>
      <c r="F212" s="29"/>
      <c r="G212" s="29"/>
      <c r="H212" s="37"/>
      <c r="I212" s="37"/>
      <c r="J212" s="20"/>
      <c r="K212" s="20"/>
      <c r="L212" s="20"/>
      <c r="M212" s="20"/>
      <c r="N212" s="20"/>
      <c r="O212" s="20"/>
    </row>
    <row r="213" spans="1:15" ht="33.75" customHeight="1" x14ac:dyDescent="0.25">
      <c r="A213" s="22"/>
      <c r="B213" s="60" t="s">
        <v>207</v>
      </c>
      <c r="C213" s="61"/>
      <c r="D213" s="112">
        <v>0.49</v>
      </c>
      <c r="E213" s="112">
        <v>0.49</v>
      </c>
      <c r="F213" s="112">
        <v>0.49</v>
      </c>
      <c r="G213" s="112">
        <v>0.49</v>
      </c>
      <c r="H213" s="112">
        <v>0.49</v>
      </c>
      <c r="I213" s="112">
        <v>0.49</v>
      </c>
      <c r="J213" s="112">
        <v>0.49</v>
      </c>
      <c r="K213" s="112">
        <v>0.49</v>
      </c>
      <c r="L213" s="112">
        <v>0.49</v>
      </c>
      <c r="M213" s="112">
        <v>0.49</v>
      </c>
      <c r="N213" s="112">
        <v>0.49</v>
      </c>
      <c r="O213" s="112">
        <v>0.49</v>
      </c>
    </row>
    <row r="214" spans="1:15" ht="15" customHeight="1" x14ac:dyDescent="0.25">
      <c r="A214" s="22" t="s">
        <v>230</v>
      </c>
      <c r="B214" s="110" t="s">
        <v>208</v>
      </c>
      <c r="C214" s="111"/>
      <c r="D214" s="29"/>
      <c r="E214" s="29"/>
      <c r="F214" s="29"/>
      <c r="G214" s="29"/>
      <c r="H214" s="37"/>
      <c r="I214" s="37"/>
      <c r="J214" s="20"/>
      <c r="K214" s="20"/>
      <c r="L214" s="20"/>
      <c r="M214" s="20"/>
      <c r="N214" s="20"/>
      <c r="O214" s="20"/>
    </row>
    <row r="215" spans="1:15" ht="73.5" customHeight="1" x14ac:dyDescent="0.25">
      <c r="A215" s="22"/>
      <c r="B215" s="60" t="s">
        <v>209</v>
      </c>
      <c r="C215" s="62"/>
      <c r="D215" s="95">
        <v>93</v>
      </c>
      <c r="E215" s="95">
        <v>93</v>
      </c>
      <c r="F215" s="95">
        <v>93</v>
      </c>
      <c r="G215" s="95">
        <v>93</v>
      </c>
      <c r="H215" s="95">
        <v>93</v>
      </c>
      <c r="I215" s="95">
        <v>93</v>
      </c>
      <c r="J215" s="95">
        <v>93</v>
      </c>
      <c r="K215" s="95">
        <v>93</v>
      </c>
      <c r="L215" s="95">
        <v>93</v>
      </c>
      <c r="M215" s="95">
        <v>93</v>
      </c>
      <c r="N215" s="95">
        <v>93</v>
      </c>
      <c r="O215" s="95">
        <v>93</v>
      </c>
    </row>
    <row r="216" spans="1:15" ht="48.75" customHeight="1" x14ac:dyDescent="0.25">
      <c r="A216" s="22"/>
      <c r="B216" s="60" t="s">
        <v>210</v>
      </c>
      <c r="C216" s="62"/>
      <c r="D216" s="95">
        <v>83</v>
      </c>
      <c r="E216" s="95">
        <v>83</v>
      </c>
      <c r="F216" s="95">
        <v>83</v>
      </c>
      <c r="G216" s="95">
        <v>83</v>
      </c>
      <c r="H216" s="95">
        <v>83</v>
      </c>
      <c r="I216" s="95">
        <v>83</v>
      </c>
      <c r="J216" s="95">
        <v>83</v>
      </c>
      <c r="K216" s="95">
        <v>83</v>
      </c>
      <c r="L216" s="95">
        <v>83</v>
      </c>
      <c r="M216" s="95">
        <v>83</v>
      </c>
      <c r="N216" s="95">
        <v>83</v>
      </c>
      <c r="O216" s="95">
        <v>83</v>
      </c>
    </row>
    <row r="217" spans="1:15" ht="60" hidden="1" customHeight="1" x14ac:dyDescent="0.25">
      <c r="A217" s="22"/>
      <c r="B217" s="60" t="s">
        <v>211</v>
      </c>
      <c r="C217" s="61"/>
      <c r="D217" s="29"/>
      <c r="E217" s="29"/>
      <c r="F217" s="29"/>
      <c r="G217" s="29"/>
      <c r="H217" s="37"/>
      <c r="I217" s="37"/>
      <c r="J217" s="20"/>
      <c r="K217" s="20"/>
      <c r="L217" s="20"/>
      <c r="M217" s="20"/>
      <c r="N217" s="20"/>
      <c r="O217" s="20"/>
    </row>
    <row r="218" spans="1:15" ht="21" customHeight="1" x14ac:dyDescent="0.25">
      <c r="A218" s="22" t="s">
        <v>231</v>
      </c>
      <c r="B218" s="17" t="s">
        <v>232</v>
      </c>
      <c r="C218" s="17"/>
      <c r="D218" s="29"/>
      <c r="E218" s="29"/>
      <c r="F218" s="29"/>
      <c r="G218" s="29"/>
      <c r="H218" s="37"/>
      <c r="I218" s="37"/>
      <c r="J218" s="20"/>
      <c r="K218" s="20"/>
      <c r="L218" s="20"/>
      <c r="M218" s="20"/>
      <c r="N218" s="20"/>
      <c r="O218" s="20"/>
    </row>
    <row r="219" spans="1:15" ht="39" customHeight="1" x14ac:dyDescent="0.25">
      <c r="A219" s="22"/>
      <c r="B219" s="113" t="s">
        <v>213</v>
      </c>
      <c r="C219" s="113"/>
      <c r="D219" s="29">
        <v>1.66</v>
      </c>
      <c r="E219" s="29">
        <v>1.66</v>
      </c>
      <c r="F219" s="29">
        <v>1.66</v>
      </c>
      <c r="G219" s="29">
        <v>1.66</v>
      </c>
      <c r="H219" s="29">
        <v>1.66</v>
      </c>
      <c r="I219" s="29">
        <v>1.66</v>
      </c>
      <c r="J219" s="29">
        <v>1.66</v>
      </c>
      <c r="K219" s="29">
        <v>1.66</v>
      </c>
      <c r="L219" s="29">
        <v>1.66</v>
      </c>
      <c r="M219" s="29">
        <v>1.66</v>
      </c>
      <c r="N219" s="29">
        <v>1.66</v>
      </c>
      <c r="O219" s="29">
        <v>1.66</v>
      </c>
    </row>
    <row r="220" spans="1:15" ht="39" customHeight="1" x14ac:dyDescent="0.25">
      <c r="A220" s="22"/>
      <c r="B220" s="40" t="s">
        <v>215</v>
      </c>
      <c r="C220" s="40"/>
      <c r="D220" s="29">
        <v>0.28000000000000003</v>
      </c>
      <c r="E220" s="29">
        <f t="shared" ref="E220:O221" si="19">E199</f>
        <v>0.28000000000000003</v>
      </c>
      <c r="F220" s="29">
        <f t="shared" si="19"/>
        <v>0.28000000000000003</v>
      </c>
      <c r="G220" s="29">
        <f t="shared" si="19"/>
        <v>0.28000000000000003</v>
      </c>
      <c r="H220" s="29">
        <f t="shared" si="19"/>
        <v>0.28000000000000003</v>
      </c>
      <c r="I220" s="29">
        <f t="shared" si="19"/>
        <v>0.28000000000000003</v>
      </c>
      <c r="J220" s="29">
        <f t="shared" si="19"/>
        <v>0.28000000000000003</v>
      </c>
      <c r="K220" s="29">
        <f t="shared" si="19"/>
        <v>0.28000000000000003</v>
      </c>
      <c r="L220" s="29">
        <f t="shared" si="19"/>
        <v>0.28000000000000003</v>
      </c>
      <c r="M220" s="29">
        <f t="shared" si="19"/>
        <v>0.28000000000000003</v>
      </c>
      <c r="N220" s="29">
        <f t="shared" si="19"/>
        <v>0.28000000000000003</v>
      </c>
      <c r="O220" s="29">
        <f t="shared" si="19"/>
        <v>0.28000000000000003</v>
      </c>
    </row>
    <row r="221" spans="1:15" ht="40.5" customHeight="1" x14ac:dyDescent="0.25">
      <c r="A221" s="22"/>
      <c r="B221" s="31" t="s">
        <v>216</v>
      </c>
      <c r="C221" s="31"/>
      <c r="D221" s="29">
        <f t="shared" ref="D221" si="20">E221</f>
        <v>0.01</v>
      </c>
      <c r="E221" s="29">
        <f t="shared" si="19"/>
        <v>0.01</v>
      </c>
      <c r="F221" s="29">
        <f t="shared" si="19"/>
        <v>0.01</v>
      </c>
      <c r="G221" s="29">
        <f t="shared" si="19"/>
        <v>0.01</v>
      </c>
      <c r="H221" s="29">
        <f t="shared" si="19"/>
        <v>0.01</v>
      </c>
      <c r="I221" s="29">
        <f t="shared" si="19"/>
        <v>0.01</v>
      </c>
      <c r="J221" s="29">
        <f t="shared" si="19"/>
        <v>0.01</v>
      </c>
      <c r="K221" s="29">
        <f t="shared" si="19"/>
        <v>0.01</v>
      </c>
      <c r="L221" s="29">
        <f t="shared" si="19"/>
        <v>0.01</v>
      </c>
      <c r="M221" s="29">
        <f t="shared" si="19"/>
        <v>0.01</v>
      </c>
      <c r="N221" s="29">
        <v>0.01</v>
      </c>
      <c r="O221" s="29">
        <v>0.01</v>
      </c>
    </row>
    <row r="222" spans="1:15" ht="42" customHeight="1" x14ac:dyDescent="0.25">
      <c r="A222" s="22"/>
      <c r="B222" s="40" t="s">
        <v>217</v>
      </c>
      <c r="C222" s="40"/>
      <c r="D222" s="29">
        <v>0.1</v>
      </c>
      <c r="E222" s="29">
        <v>0.1</v>
      </c>
      <c r="F222" s="29">
        <v>0.1</v>
      </c>
      <c r="G222" s="29">
        <v>0.1</v>
      </c>
      <c r="H222" s="29">
        <v>0.1</v>
      </c>
      <c r="I222" s="29">
        <v>0.1</v>
      </c>
      <c r="J222" s="29">
        <v>0.1</v>
      </c>
      <c r="K222" s="29">
        <v>0.1</v>
      </c>
      <c r="L222" s="29">
        <v>0.1</v>
      </c>
      <c r="M222" s="29">
        <v>0.1</v>
      </c>
      <c r="N222" s="29">
        <v>0.1</v>
      </c>
      <c r="O222" s="29">
        <v>0.1</v>
      </c>
    </row>
    <row r="223" spans="1:15" ht="48" customHeight="1" x14ac:dyDescent="0.25">
      <c r="A223" s="22"/>
      <c r="B223" s="31" t="s">
        <v>218</v>
      </c>
      <c r="C223" s="31"/>
      <c r="D223" s="29">
        <v>0.2</v>
      </c>
      <c r="E223" s="29">
        <v>0.2</v>
      </c>
      <c r="F223" s="29">
        <v>0.2</v>
      </c>
      <c r="G223" s="29">
        <v>0.2</v>
      </c>
      <c r="H223" s="29">
        <v>0.2</v>
      </c>
      <c r="I223" s="29">
        <v>0.2</v>
      </c>
      <c r="J223" s="29">
        <v>0.2</v>
      </c>
      <c r="K223" s="29">
        <v>0.2</v>
      </c>
      <c r="L223" s="29">
        <v>0.2</v>
      </c>
      <c r="M223" s="29">
        <v>0.2</v>
      </c>
      <c r="N223" s="29">
        <v>0.2</v>
      </c>
      <c r="O223" s="29">
        <v>0.2</v>
      </c>
    </row>
    <row r="224" spans="1:15" ht="25.5" customHeight="1" x14ac:dyDescent="0.25">
      <c r="A224" s="22" t="s">
        <v>28</v>
      </c>
      <c r="B224" s="17" t="s">
        <v>233</v>
      </c>
      <c r="C224" s="17"/>
      <c r="D224" s="29">
        <f>E224</f>
        <v>348051.73</v>
      </c>
      <c r="E224" s="29">
        <f>E156</f>
        <v>348051.73</v>
      </c>
      <c r="F224" s="29">
        <f t="shared" ref="F224:O224" si="21">F156</f>
        <v>353823.03</v>
      </c>
      <c r="G224" s="29">
        <f t="shared" si="21"/>
        <v>384961.84</v>
      </c>
      <c r="H224" s="29">
        <f t="shared" si="21"/>
        <v>0</v>
      </c>
      <c r="I224" s="29">
        <f t="shared" si="21"/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  <c r="M224" s="29">
        <f t="shared" si="21"/>
        <v>0</v>
      </c>
      <c r="N224" s="29">
        <f t="shared" si="21"/>
        <v>391902.47000000003</v>
      </c>
      <c r="O224" s="29">
        <f t="shared" si="21"/>
        <v>395074.92000000004</v>
      </c>
    </row>
    <row r="225" spans="1:15" ht="24.75" customHeight="1" x14ac:dyDescent="0.25">
      <c r="A225" s="87" t="s">
        <v>234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</row>
    <row r="226" spans="1:15" ht="90" customHeight="1" x14ac:dyDescent="0.25">
      <c r="A226" s="22" t="s">
        <v>17</v>
      </c>
      <c r="B226" s="17" t="s">
        <v>235</v>
      </c>
      <c r="C226" s="17"/>
      <c r="D226" s="17"/>
      <c r="E226" s="53" t="s">
        <v>236</v>
      </c>
      <c r="F226" s="17" t="s">
        <v>237</v>
      </c>
      <c r="G226" s="17"/>
      <c r="H226" s="37"/>
      <c r="I226" s="37"/>
      <c r="J226" s="20"/>
      <c r="K226" s="20"/>
      <c r="L226" s="20"/>
      <c r="M226" s="20"/>
      <c r="N226" s="17" t="s">
        <v>238</v>
      </c>
      <c r="O226" s="17"/>
    </row>
    <row r="227" spans="1:15" hidden="1" x14ac:dyDescent="0.25">
      <c r="A227" s="22" t="s">
        <v>25</v>
      </c>
      <c r="B227" s="17" t="s">
        <v>228</v>
      </c>
      <c r="C227" s="17"/>
      <c r="D227" s="17"/>
      <c r="E227" s="53"/>
      <c r="F227" s="74"/>
      <c r="G227" s="37"/>
      <c r="H227" s="37"/>
      <c r="I227" s="37"/>
      <c r="J227" s="20"/>
      <c r="K227" s="20"/>
      <c r="L227" s="20"/>
      <c r="M227" s="20"/>
      <c r="N227" s="53"/>
      <c r="O227" s="20"/>
    </row>
    <row r="228" spans="1:15" hidden="1" x14ac:dyDescent="0.25">
      <c r="A228" s="22" t="s">
        <v>53</v>
      </c>
      <c r="B228" s="17" t="s">
        <v>36</v>
      </c>
      <c r="C228" s="17"/>
      <c r="D228" s="17"/>
      <c r="E228" s="53"/>
      <c r="F228" s="74"/>
      <c r="G228" s="37"/>
      <c r="H228" s="37"/>
      <c r="I228" s="37"/>
      <c r="J228" s="20"/>
      <c r="K228" s="20"/>
      <c r="L228" s="20"/>
      <c r="M228" s="20"/>
      <c r="N228" s="53"/>
      <c r="O228" s="20"/>
    </row>
    <row r="229" spans="1:15" hidden="1" x14ac:dyDescent="0.25">
      <c r="A229" s="22" t="s">
        <v>55</v>
      </c>
      <c r="B229" s="17" t="s">
        <v>36</v>
      </c>
      <c r="C229" s="17"/>
      <c r="D229" s="17"/>
      <c r="E229" s="53"/>
      <c r="F229" s="74"/>
      <c r="G229" s="37"/>
      <c r="H229" s="37"/>
      <c r="I229" s="37"/>
      <c r="J229" s="20"/>
      <c r="K229" s="20"/>
      <c r="L229" s="20"/>
      <c r="M229" s="20"/>
      <c r="N229" s="53"/>
      <c r="O229" s="20"/>
    </row>
    <row r="230" spans="1:15" hidden="1" x14ac:dyDescent="0.25">
      <c r="A230" s="22" t="s">
        <v>36</v>
      </c>
      <c r="B230" s="17" t="s">
        <v>36</v>
      </c>
      <c r="C230" s="17"/>
      <c r="D230" s="17"/>
      <c r="E230" s="53"/>
      <c r="F230" s="74"/>
      <c r="G230" s="37"/>
      <c r="H230" s="37"/>
      <c r="I230" s="37"/>
      <c r="J230" s="20"/>
      <c r="K230" s="20"/>
      <c r="L230" s="20"/>
      <c r="M230" s="20"/>
      <c r="N230" s="53"/>
      <c r="O230" s="20"/>
    </row>
    <row r="231" spans="1:15" ht="18" customHeight="1" x14ac:dyDescent="0.25">
      <c r="A231" s="22" t="s">
        <v>25</v>
      </c>
      <c r="B231" s="17" t="s">
        <v>239</v>
      </c>
      <c r="C231" s="17"/>
      <c r="D231" s="17"/>
      <c r="E231" s="53" t="s">
        <v>240</v>
      </c>
      <c r="F231" s="114">
        <v>326293.00847759697</v>
      </c>
      <c r="G231" s="114"/>
      <c r="H231" s="37"/>
      <c r="I231" s="37"/>
      <c r="J231" s="20"/>
      <c r="K231" s="20"/>
      <c r="L231" s="20"/>
      <c r="M231" s="20"/>
      <c r="N231" s="114">
        <v>319089</v>
      </c>
      <c r="O231" s="114"/>
    </row>
    <row r="232" spans="1:15" ht="27.75" customHeight="1" x14ac:dyDescent="0.25">
      <c r="A232" s="87" t="s">
        <v>241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</row>
    <row r="233" spans="1:15" ht="20.25" customHeight="1" x14ac:dyDescent="0.25">
      <c r="A233" s="22" t="s">
        <v>17</v>
      </c>
      <c r="B233" s="17" t="s">
        <v>18</v>
      </c>
      <c r="C233" s="17"/>
      <c r="D233" s="17"/>
      <c r="E233" s="17"/>
      <c r="F233" s="17" t="s">
        <v>242</v>
      </c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22.5" customHeight="1" x14ac:dyDescent="0.25">
      <c r="A234" s="22" t="s">
        <v>25</v>
      </c>
      <c r="B234" s="21" t="s">
        <v>27</v>
      </c>
      <c r="C234" s="21"/>
      <c r="D234" s="21"/>
      <c r="E234" s="21"/>
      <c r="F234" s="21" t="s">
        <v>27</v>
      </c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hidden="1" x14ac:dyDescent="0.25">
      <c r="A235" s="22" t="s">
        <v>28</v>
      </c>
      <c r="B235" s="33" t="s">
        <v>36</v>
      </c>
      <c r="C235" s="33"/>
      <c r="D235" s="33"/>
      <c r="E235" s="33"/>
      <c r="F235" s="33"/>
      <c r="G235" s="33"/>
      <c r="H235" s="2"/>
      <c r="I235" s="3"/>
      <c r="J235" s="3"/>
      <c r="K235" s="3"/>
    </row>
    <row r="236" spans="1:15" hidden="1" x14ac:dyDescent="0.25">
      <c r="A236" s="39" t="s">
        <v>36</v>
      </c>
      <c r="B236" s="21" t="s">
        <v>243</v>
      </c>
      <c r="C236" s="21"/>
      <c r="D236" s="21"/>
      <c r="E236" s="21"/>
      <c r="F236" s="21"/>
      <c r="G236" s="21"/>
      <c r="H236" s="2"/>
      <c r="I236" s="3"/>
      <c r="J236" s="3"/>
      <c r="K236" s="3"/>
    </row>
    <row r="237" spans="1:15" s="2" customFormat="1" ht="17.25" x14ac:dyDescent="0.25">
      <c r="A237" s="115"/>
      <c r="E237" s="3"/>
      <c r="F237" s="3"/>
      <c r="G237" s="3"/>
      <c r="H237" s="4"/>
      <c r="I237" s="4"/>
      <c r="J237" s="4"/>
      <c r="K237" s="4"/>
      <c r="L237" s="4"/>
      <c r="M237" s="4"/>
      <c r="N237" s="4"/>
      <c r="O237" s="4"/>
    </row>
    <row r="242" spans="7:7" ht="18.75" x14ac:dyDescent="0.25">
      <c r="G242" s="116"/>
    </row>
  </sheetData>
  <mergeCells count="274">
    <mergeCell ref="B235:E235"/>
    <mergeCell ref="F235:G235"/>
    <mergeCell ref="B236:E236"/>
    <mergeCell ref="F236:G236"/>
    <mergeCell ref="N231:O231"/>
    <mergeCell ref="A232:O232"/>
    <mergeCell ref="B233:E233"/>
    <mergeCell ref="F233:O233"/>
    <mergeCell ref="B234:E234"/>
    <mergeCell ref="F234:O234"/>
    <mergeCell ref="B227:D227"/>
    <mergeCell ref="B228:D228"/>
    <mergeCell ref="B229:D229"/>
    <mergeCell ref="B230:D230"/>
    <mergeCell ref="B231:D231"/>
    <mergeCell ref="F231:G231"/>
    <mergeCell ref="B221:C221"/>
    <mergeCell ref="B222:C222"/>
    <mergeCell ref="B223:C223"/>
    <mergeCell ref="B224:C224"/>
    <mergeCell ref="A225:O225"/>
    <mergeCell ref="B226:D226"/>
    <mergeCell ref="F226:G226"/>
    <mergeCell ref="N226:O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A203:O203"/>
    <mergeCell ref="B204:C204"/>
    <mergeCell ref="B205:C205"/>
    <mergeCell ref="B206:C206"/>
    <mergeCell ref="B207:C207"/>
    <mergeCell ref="B208:C208"/>
    <mergeCell ref="B197:D197"/>
    <mergeCell ref="B198:D198"/>
    <mergeCell ref="B199:D199"/>
    <mergeCell ref="B200:D200"/>
    <mergeCell ref="B201:D201"/>
    <mergeCell ref="B202:D202"/>
    <mergeCell ref="B192:D192"/>
    <mergeCell ref="B193:D193"/>
    <mergeCell ref="A194:G194"/>
    <mergeCell ref="A195:A196"/>
    <mergeCell ref="B195:D196"/>
    <mergeCell ref="E195:O195"/>
    <mergeCell ref="B187:D187"/>
    <mergeCell ref="A188:G188"/>
    <mergeCell ref="A189:A190"/>
    <mergeCell ref="B189:D190"/>
    <mergeCell ref="E189:O189"/>
    <mergeCell ref="B191:D191"/>
    <mergeCell ref="A181:A182"/>
    <mergeCell ref="B181:D182"/>
    <mergeCell ref="E181:O181"/>
    <mergeCell ref="B183:D183"/>
    <mergeCell ref="A184:G184"/>
    <mergeCell ref="A185:A186"/>
    <mergeCell ref="B185:D186"/>
    <mergeCell ref="E185:O185"/>
    <mergeCell ref="A176:A177"/>
    <mergeCell ref="B176:D177"/>
    <mergeCell ref="E176:O176"/>
    <mergeCell ref="B178:D178"/>
    <mergeCell ref="B179:D179"/>
    <mergeCell ref="A180:G180"/>
    <mergeCell ref="B172:D172"/>
    <mergeCell ref="F172:G172"/>
    <mergeCell ref="B173:D173"/>
    <mergeCell ref="F173:G173"/>
    <mergeCell ref="A174:O174"/>
    <mergeCell ref="A175:G175"/>
    <mergeCell ref="A167:A170"/>
    <mergeCell ref="B167:E170"/>
    <mergeCell ref="F167:G170"/>
    <mergeCell ref="N167:O170"/>
    <mergeCell ref="B171:E171"/>
    <mergeCell ref="F171:G171"/>
    <mergeCell ref="N171:O171"/>
    <mergeCell ref="B161:D161"/>
    <mergeCell ref="B162:D162"/>
    <mergeCell ref="B163:D163"/>
    <mergeCell ref="B164:D164"/>
    <mergeCell ref="B165:D165"/>
    <mergeCell ref="A166:O166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8:D78"/>
    <mergeCell ref="B79:D79"/>
    <mergeCell ref="B80:D80"/>
    <mergeCell ref="A81:A82"/>
    <mergeCell ref="B81:D82"/>
    <mergeCell ref="E81:O81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A63:O63"/>
    <mergeCell ref="A64:A65"/>
    <mergeCell ref="B64:D65"/>
    <mergeCell ref="E64:O64"/>
    <mergeCell ref="B54:D54"/>
    <mergeCell ref="B55:D55"/>
    <mergeCell ref="B56:D56"/>
    <mergeCell ref="B57:D57"/>
    <mergeCell ref="B58:D58"/>
    <mergeCell ref="B59:D59"/>
    <mergeCell ref="D49:F49"/>
    <mergeCell ref="A50:O50"/>
    <mergeCell ref="A51:A52"/>
    <mergeCell ref="B51:D52"/>
    <mergeCell ref="E51:O51"/>
    <mergeCell ref="B53:D53"/>
    <mergeCell ref="A43:O43"/>
    <mergeCell ref="A44:A48"/>
    <mergeCell ref="B44:B48"/>
    <mergeCell ref="C44:C48"/>
    <mergeCell ref="D44:F48"/>
    <mergeCell ref="G44:O46"/>
    <mergeCell ref="G47:G48"/>
    <mergeCell ref="N47:N48"/>
    <mergeCell ref="O47:O48"/>
    <mergeCell ref="N35:N36"/>
    <mergeCell ref="O35:O36"/>
    <mergeCell ref="D37:F37"/>
    <mergeCell ref="A41:A42"/>
    <mergeCell ref="B41:B42"/>
    <mergeCell ref="C41:C42"/>
    <mergeCell ref="D41:D42"/>
    <mergeCell ref="E41:E42"/>
    <mergeCell ref="F41:F42"/>
    <mergeCell ref="G41:G42"/>
    <mergeCell ref="G28:G29"/>
    <mergeCell ref="N28:N29"/>
    <mergeCell ref="O28:O29"/>
    <mergeCell ref="A30:O30"/>
    <mergeCell ref="A31:A36"/>
    <mergeCell ref="B31:B36"/>
    <mergeCell ref="C31:C36"/>
    <mergeCell ref="D31:F36"/>
    <mergeCell ref="G31:O34"/>
    <mergeCell ref="G35:G36"/>
    <mergeCell ref="D22:F22"/>
    <mergeCell ref="D23:F23"/>
    <mergeCell ref="D24:F24"/>
    <mergeCell ref="D25:F25"/>
    <mergeCell ref="D26:F26"/>
    <mergeCell ref="A28:A29"/>
    <mergeCell ref="B28:B29"/>
    <mergeCell ref="C28:C29"/>
    <mergeCell ref="D28:F29"/>
    <mergeCell ref="A15:O15"/>
    <mergeCell ref="A16:A21"/>
    <mergeCell ref="B16:B21"/>
    <mergeCell ref="C16:C21"/>
    <mergeCell ref="D16:F21"/>
    <mergeCell ref="G16:O19"/>
    <mergeCell ref="G20:G21"/>
    <mergeCell ref="N20:N21"/>
    <mergeCell ref="O20:O21"/>
    <mergeCell ref="A12:B12"/>
    <mergeCell ref="C12:O12"/>
    <mergeCell ref="A13:B13"/>
    <mergeCell ref="C13:O13"/>
    <mergeCell ref="A14:B14"/>
    <mergeCell ref="C14:O14"/>
    <mergeCell ref="A5:O5"/>
    <mergeCell ref="A6:O6"/>
    <mergeCell ref="A7:O7"/>
    <mergeCell ref="A8:O8"/>
    <mergeCell ref="A10:O10"/>
    <mergeCell ref="A11:B11"/>
    <mergeCell ref="C11:O11"/>
    <mergeCell ref="A1:C1"/>
    <mergeCell ref="N1:O1"/>
    <mergeCell ref="P1:R1"/>
    <mergeCell ref="T1:U1"/>
    <mergeCell ref="A2:C2"/>
    <mergeCell ref="A4:C4"/>
  </mergeCells>
  <printOptions horizontalCentered="1"/>
  <pageMargins left="0.11811023622047245" right="0.11811023622047245" top="0.35433070866141736" bottom="0.35433070866141736" header="0" footer="0"/>
  <pageSetup paperSize="9" scale="47" fitToHeight="3" orientation="portrait" r:id="rId1"/>
  <headerFooter scaleWithDoc="0" alignWithMargins="0"/>
  <rowBreaks count="2" manualBreakCount="2">
    <brk id="74" max="14" man="1"/>
    <brk id="20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="60" zoomScaleNormal="90" workbookViewId="0">
      <selection activeCell="P37" sqref="P37"/>
    </sheetView>
  </sheetViews>
  <sheetFormatPr defaultRowHeight="15.75" x14ac:dyDescent="0.25"/>
  <cols>
    <col min="1" max="1" width="7.28515625" style="118" customWidth="1"/>
    <col min="2" max="2" width="50.140625" style="119" customWidth="1"/>
    <col min="3" max="3" width="13.7109375" style="120" customWidth="1"/>
    <col min="4" max="13" width="17" style="119" customWidth="1"/>
    <col min="14" max="16384" width="9.140625" style="119"/>
  </cols>
  <sheetData>
    <row r="1" spans="1:15" ht="112.5" customHeight="1" x14ac:dyDescent="0.25">
      <c r="D1" s="121"/>
      <c r="E1" s="121"/>
      <c r="F1" s="122"/>
      <c r="G1" s="122"/>
      <c r="I1" s="122"/>
      <c r="J1" s="122"/>
      <c r="L1" s="123" t="s">
        <v>244</v>
      </c>
      <c r="M1" s="123"/>
      <c r="N1" s="121"/>
      <c r="O1" s="121"/>
    </row>
    <row r="2" spans="1:15" ht="17.25" customHeight="1" x14ac:dyDescent="0.25"/>
    <row r="3" spans="1:15" ht="106.5" customHeight="1" x14ac:dyDescent="0.25">
      <c r="A3" s="124" t="s">
        <v>245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40.5" customHeight="1" x14ac:dyDescent="0.25">
      <c r="A4" s="125" t="s">
        <v>17</v>
      </c>
      <c r="B4" s="126" t="s">
        <v>246</v>
      </c>
      <c r="C4" s="126" t="s">
        <v>247</v>
      </c>
      <c r="D4" s="127" t="s">
        <v>248</v>
      </c>
      <c r="E4" s="128"/>
      <c r="F4" s="127" t="s">
        <v>249</v>
      </c>
      <c r="G4" s="128"/>
      <c r="H4" s="127" t="s">
        <v>250</v>
      </c>
      <c r="I4" s="128"/>
      <c r="J4" s="127" t="s">
        <v>251</v>
      </c>
      <c r="K4" s="128"/>
      <c r="L4" s="127" t="s">
        <v>252</v>
      </c>
      <c r="M4" s="128"/>
    </row>
    <row r="5" spans="1:15" ht="39" customHeight="1" x14ac:dyDescent="0.25">
      <c r="A5" s="129"/>
      <c r="B5" s="130"/>
      <c r="C5" s="130"/>
      <c r="D5" s="131" t="s">
        <v>253</v>
      </c>
      <c r="E5" s="131" t="s">
        <v>254</v>
      </c>
      <c r="F5" s="131" t="s">
        <v>255</v>
      </c>
      <c r="G5" s="131" t="s">
        <v>256</v>
      </c>
      <c r="H5" s="131" t="s">
        <v>257</v>
      </c>
      <c r="I5" s="131" t="s">
        <v>258</v>
      </c>
      <c r="J5" s="131" t="s">
        <v>259</v>
      </c>
      <c r="K5" s="131" t="s">
        <v>260</v>
      </c>
      <c r="L5" s="131" t="s">
        <v>261</v>
      </c>
      <c r="M5" s="131" t="s">
        <v>262</v>
      </c>
    </row>
    <row r="6" spans="1:15" s="134" customFormat="1" ht="21" customHeight="1" x14ac:dyDescent="0.2">
      <c r="A6" s="132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  <c r="I6" s="133">
        <v>9</v>
      </c>
      <c r="J6" s="133">
        <v>10</v>
      </c>
      <c r="K6" s="133">
        <v>11</v>
      </c>
      <c r="L6" s="133">
        <v>12</v>
      </c>
      <c r="M6" s="133">
        <v>13</v>
      </c>
    </row>
    <row r="7" spans="1:15" s="138" customFormat="1" ht="37.5" customHeight="1" x14ac:dyDescent="0.25">
      <c r="A7" s="135" t="s">
        <v>25</v>
      </c>
      <c r="B7" s="136" t="s">
        <v>263</v>
      </c>
      <c r="C7" s="133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5" ht="37.5" customHeight="1" x14ac:dyDescent="0.25">
      <c r="A8" s="139" t="s">
        <v>53</v>
      </c>
      <c r="B8" s="140" t="s">
        <v>264</v>
      </c>
      <c r="C8" s="141" t="s">
        <v>265</v>
      </c>
      <c r="D8" s="142">
        <f>[2]Тарифы!G17</f>
        <v>25.5</v>
      </c>
      <c r="E8" s="142">
        <f>[2]Тарифы!H17</f>
        <v>27.29</v>
      </c>
      <c r="F8" s="142">
        <f>[2]Тарифы!K17</f>
        <v>27.29</v>
      </c>
      <c r="G8" s="142">
        <f>[1]Тарифы!K18</f>
        <v>28.11</v>
      </c>
      <c r="H8" s="142">
        <f>[2]Тарифы!O17</f>
        <v>29.2</v>
      </c>
      <c r="I8" s="142">
        <f>[2]Тарифы!P17</f>
        <v>30.37</v>
      </c>
      <c r="J8" s="142">
        <f>[2]Тарифы!S17</f>
        <v>30.37</v>
      </c>
      <c r="K8" s="142">
        <f>[2]Тарифы!T17</f>
        <v>31.58</v>
      </c>
      <c r="L8" s="142">
        <f>[2]Тарифы!W17</f>
        <v>31.58</v>
      </c>
      <c r="M8" s="142">
        <f>[2]Тарифы!X17</f>
        <v>32.840000000000003</v>
      </c>
    </row>
    <row r="9" spans="1:15" ht="39.75" customHeight="1" x14ac:dyDescent="0.25">
      <c r="A9" s="143" t="s">
        <v>55</v>
      </c>
      <c r="B9" s="144" t="s">
        <v>266</v>
      </c>
      <c r="C9" s="145" t="s">
        <v>265</v>
      </c>
      <c r="D9" s="142">
        <f>D8*1.2</f>
        <v>30.599999999999998</v>
      </c>
      <c r="E9" s="142">
        <f t="shared" ref="E9:M9" si="0">E8*1.2</f>
        <v>32.747999999999998</v>
      </c>
      <c r="F9" s="142">
        <f>F8*1.2</f>
        <v>32.747999999999998</v>
      </c>
      <c r="G9" s="142">
        <f t="shared" si="0"/>
        <v>33.731999999999999</v>
      </c>
      <c r="H9" s="142">
        <f t="shared" si="0"/>
        <v>35.04</v>
      </c>
      <c r="I9" s="142">
        <f t="shared" si="0"/>
        <v>36.444000000000003</v>
      </c>
      <c r="J9" s="142">
        <f t="shared" si="0"/>
        <v>36.444000000000003</v>
      </c>
      <c r="K9" s="142">
        <f t="shared" si="0"/>
        <v>37.895999999999994</v>
      </c>
      <c r="L9" s="142">
        <f t="shared" si="0"/>
        <v>37.895999999999994</v>
      </c>
      <c r="M9" s="142">
        <f t="shared" si="0"/>
        <v>39.408000000000001</v>
      </c>
    </row>
    <row r="10" spans="1:15" ht="34.5" customHeight="1" x14ac:dyDescent="0.25">
      <c r="A10" s="143" t="s">
        <v>116</v>
      </c>
      <c r="B10" s="140" t="s">
        <v>267</v>
      </c>
      <c r="C10" s="145" t="s">
        <v>265</v>
      </c>
      <c r="D10" s="142">
        <f>[2]Тарифы!G25</f>
        <v>57.45</v>
      </c>
      <c r="E10" s="142">
        <f>[2]Тарифы!H25</f>
        <v>62.07</v>
      </c>
      <c r="F10" s="142">
        <f>[1]Тарифы!J26</f>
        <v>58.76</v>
      </c>
      <c r="G10" s="142">
        <f>[1]Тарифы!K26</f>
        <v>58.76</v>
      </c>
      <c r="H10" s="142">
        <f>[2]Тарифы!O25</f>
        <v>62.75</v>
      </c>
      <c r="I10" s="142">
        <f>[2]Тарифы!P25</f>
        <v>66.790000000000006</v>
      </c>
      <c r="J10" s="142">
        <f>[2]Тарифы!S25</f>
        <v>66.489999999999995</v>
      </c>
      <c r="K10" s="142">
        <f>[2]Тарифы!T25</f>
        <v>66.489999999999995</v>
      </c>
      <c r="L10" s="142">
        <f>[2]Тарифы!W25</f>
        <v>66.489999999999995</v>
      </c>
      <c r="M10" s="142">
        <f>[2]Тарифы!X25</f>
        <v>70.09</v>
      </c>
    </row>
    <row r="11" spans="1:15" s="138" customFormat="1" ht="34.5" customHeight="1" x14ac:dyDescent="0.25">
      <c r="A11" s="135" t="s">
        <v>28</v>
      </c>
      <c r="B11" s="136" t="s">
        <v>268</v>
      </c>
      <c r="C11" s="133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5" ht="37.5" customHeight="1" x14ac:dyDescent="0.25">
      <c r="A12" s="139" t="s">
        <v>64</v>
      </c>
      <c r="B12" s="140" t="s">
        <v>264</v>
      </c>
      <c r="C12" s="141" t="s">
        <v>265</v>
      </c>
      <c r="D12" s="142">
        <f>[2]Тарифы!G62</f>
        <v>23.67</v>
      </c>
      <c r="E12" s="142">
        <f>[2]Тарифы!H62</f>
        <v>25.33</v>
      </c>
      <c r="F12" s="142">
        <f>[2]Тарифы!K62</f>
        <v>25.33</v>
      </c>
      <c r="G12" s="142">
        <f>[1]Тарифы!K64</f>
        <v>26.09</v>
      </c>
      <c r="H12" s="142">
        <f>[2]Тарифы!O62</f>
        <v>27.1</v>
      </c>
      <c r="I12" s="142">
        <f>[2]Тарифы!P62</f>
        <v>28.18</v>
      </c>
      <c r="J12" s="142">
        <f>[2]Тарифы!S62</f>
        <v>28.18</v>
      </c>
      <c r="K12" s="142">
        <f>[2]Тарифы!T62</f>
        <v>29.31</v>
      </c>
      <c r="L12" s="142">
        <f>[2]Тарифы!W62</f>
        <v>29.31</v>
      </c>
      <c r="M12" s="142">
        <f>[2]Тарифы!X62</f>
        <v>30.48</v>
      </c>
    </row>
    <row r="13" spans="1:15" ht="36" customHeight="1" x14ac:dyDescent="0.25">
      <c r="A13" s="143" t="s">
        <v>66</v>
      </c>
      <c r="B13" s="144" t="s">
        <v>266</v>
      </c>
      <c r="C13" s="145" t="s">
        <v>265</v>
      </c>
      <c r="D13" s="142">
        <f>D12*1.2</f>
        <v>28.404</v>
      </c>
      <c r="E13" s="142">
        <f t="shared" ref="E13:M13" si="1">E12*1.2</f>
        <v>30.395999999999997</v>
      </c>
      <c r="F13" s="142">
        <f t="shared" si="1"/>
        <v>30.395999999999997</v>
      </c>
      <c r="G13" s="142">
        <f t="shared" si="1"/>
        <v>31.308</v>
      </c>
      <c r="H13" s="142">
        <f t="shared" si="1"/>
        <v>32.520000000000003</v>
      </c>
      <c r="I13" s="142">
        <f t="shared" si="1"/>
        <v>33.815999999999995</v>
      </c>
      <c r="J13" s="142">
        <f t="shared" si="1"/>
        <v>33.815999999999995</v>
      </c>
      <c r="K13" s="142">
        <f t="shared" si="1"/>
        <v>35.171999999999997</v>
      </c>
      <c r="L13" s="142">
        <f t="shared" si="1"/>
        <v>35.171999999999997</v>
      </c>
      <c r="M13" s="142">
        <f t="shared" si="1"/>
        <v>36.576000000000001</v>
      </c>
    </row>
    <row r="14" spans="1:15" ht="33.75" customHeight="1" x14ac:dyDescent="0.25">
      <c r="A14" s="143" t="s">
        <v>68</v>
      </c>
      <c r="B14" s="140" t="s">
        <v>267</v>
      </c>
      <c r="C14" s="145" t="s">
        <v>265</v>
      </c>
      <c r="D14" s="142">
        <f>[2]Тарифы!G70</f>
        <v>59.58</v>
      </c>
      <c r="E14" s="142">
        <f>[2]Тарифы!H70</f>
        <v>64.37</v>
      </c>
      <c r="F14" s="142">
        <f>[2]Тарифы!K70</f>
        <v>64.37</v>
      </c>
      <c r="G14" s="142">
        <f>[1]Тарифы!K72</f>
        <v>65.349999999999994</v>
      </c>
      <c r="H14" s="142">
        <f>[2]Тарифы!O70</f>
        <v>69.78</v>
      </c>
      <c r="I14" s="142">
        <f>[2]Тарифы!P70</f>
        <v>69.78</v>
      </c>
      <c r="J14" s="142">
        <f>[2]Тарифы!S70</f>
        <v>69.78</v>
      </c>
      <c r="K14" s="142">
        <f>[2]Тарифы!T70</f>
        <v>71.239999999999995</v>
      </c>
      <c r="L14" s="142">
        <f>[2]Тарифы!W70</f>
        <v>69.88</v>
      </c>
      <c r="M14" s="142">
        <f>[2]Тарифы!X70</f>
        <v>69.88</v>
      </c>
    </row>
    <row r="15" spans="1:15" ht="18" hidden="1" customHeight="1" x14ac:dyDescent="0.25">
      <c r="A15" s="146"/>
      <c r="B15" s="146"/>
      <c r="C15" s="146"/>
      <c r="D15" s="147" t="s">
        <v>269</v>
      </c>
      <c r="E15" s="148"/>
    </row>
    <row r="16" spans="1:15" ht="32.25" hidden="1" customHeight="1" x14ac:dyDescent="0.25">
      <c r="A16" s="146"/>
      <c r="B16" s="146"/>
      <c r="C16" s="146"/>
      <c r="D16" s="131" t="s">
        <v>270</v>
      </c>
      <c r="E16" s="131" t="s">
        <v>271</v>
      </c>
    </row>
    <row r="17" spans="1:5" ht="24.95" hidden="1" customHeight="1" x14ac:dyDescent="0.25">
      <c r="A17" s="135" t="s">
        <v>25</v>
      </c>
      <c r="B17" s="136" t="s">
        <v>263</v>
      </c>
      <c r="C17" s="133" t="s">
        <v>265</v>
      </c>
      <c r="D17" s="137" t="s">
        <v>272</v>
      </c>
      <c r="E17" s="137" t="s">
        <v>272</v>
      </c>
    </row>
    <row r="18" spans="1:5" ht="24.95" hidden="1" customHeight="1" x14ac:dyDescent="0.25">
      <c r="A18" s="139" t="s">
        <v>53</v>
      </c>
      <c r="B18" s="140" t="s">
        <v>273</v>
      </c>
      <c r="C18" s="141" t="s">
        <v>265</v>
      </c>
      <c r="D18" s="137" t="s">
        <v>272</v>
      </c>
      <c r="E18" s="137" t="s">
        <v>272</v>
      </c>
    </row>
    <row r="19" spans="1:5" ht="24.95" hidden="1" customHeight="1" x14ac:dyDescent="0.25">
      <c r="A19" s="143" t="s">
        <v>55</v>
      </c>
      <c r="B19" s="144" t="s">
        <v>266</v>
      </c>
      <c r="C19" s="145" t="s">
        <v>265</v>
      </c>
      <c r="D19" s="137" t="s">
        <v>272</v>
      </c>
      <c r="E19" s="137" t="s">
        <v>272</v>
      </c>
    </row>
    <row r="20" spans="1:5" ht="24.95" hidden="1" customHeight="1" x14ac:dyDescent="0.25">
      <c r="A20" s="143" t="s">
        <v>116</v>
      </c>
      <c r="B20" s="140" t="s">
        <v>267</v>
      </c>
      <c r="C20" s="145" t="s">
        <v>265</v>
      </c>
      <c r="D20" s="149">
        <f>E10</f>
        <v>62.07</v>
      </c>
      <c r="E20" s="149">
        <f>'[130]Тарифное меню'!L9</f>
        <v>49.13</v>
      </c>
    </row>
    <row r="21" spans="1:5" ht="24.95" hidden="1" customHeight="1" x14ac:dyDescent="0.25">
      <c r="A21" s="135" t="s">
        <v>28</v>
      </c>
      <c r="B21" s="136" t="s">
        <v>268</v>
      </c>
      <c r="C21" s="133" t="s">
        <v>265</v>
      </c>
      <c r="D21" s="137" t="s">
        <v>272</v>
      </c>
      <c r="E21" s="137" t="s">
        <v>272</v>
      </c>
    </row>
    <row r="22" spans="1:5" ht="24.95" hidden="1" customHeight="1" x14ac:dyDescent="0.25">
      <c r="A22" s="139" t="s">
        <v>64</v>
      </c>
      <c r="B22" s="140" t="s">
        <v>273</v>
      </c>
      <c r="C22" s="141" t="s">
        <v>265</v>
      </c>
      <c r="D22" s="137" t="s">
        <v>272</v>
      </c>
      <c r="E22" s="137" t="s">
        <v>272</v>
      </c>
    </row>
    <row r="23" spans="1:5" ht="24.95" hidden="1" customHeight="1" x14ac:dyDescent="0.25">
      <c r="A23" s="143" t="s">
        <v>66</v>
      </c>
      <c r="B23" s="144" t="s">
        <v>266</v>
      </c>
      <c r="C23" s="145" t="s">
        <v>265</v>
      </c>
      <c r="D23" s="137" t="s">
        <v>272</v>
      </c>
      <c r="E23" s="137" t="s">
        <v>272</v>
      </c>
    </row>
    <row r="24" spans="1:5" ht="24.95" hidden="1" customHeight="1" x14ac:dyDescent="0.25">
      <c r="A24" s="143" t="s">
        <v>68</v>
      </c>
      <c r="B24" s="140" t="s">
        <v>267</v>
      </c>
      <c r="C24" s="145" t="s">
        <v>265</v>
      </c>
      <c r="D24" s="150">
        <f>'[130]Тарифное меню'!K19</f>
        <v>29.96</v>
      </c>
      <c r="E24" s="150">
        <f>'[130]Тарифное меню'!L19</f>
        <v>34.450000000000003</v>
      </c>
    </row>
    <row r="25" spans="1:5" ht="17.25" hidden="1" x14ac:dyDescent="0.25">
      <c r="A25" s="146"/>
      <c r="B25" s="146"/>
      <c r="C25" s="146"/>
      <c r="D25" s="147" t="s">
        <v>274</v>
      </c>
      <c r="E25" s="148"/>
    </row>
    <row r="26" spans="1:5" ht="31.5" hidden="1" x14ac:dyDescent="0.25">
      <c r="A26" s="146"/>
      <c r="B26" s="146"/>
      <c r="C26" s="146"/>
      <c r="D26" s="131" t="s">
        <v>275</v>
      </c>
      <c r="E26" s="131" t="s">
        <v>276</v>
      </c>
    </row>
    <row r="27" spans="1:5" ht="24.95" hidden="1" customHeight="1" x14ac:dyDescent="0.25">
      <c r="A27" s="135" t="s">
        <v>25</v>
      </c>
      <c r="B27" s="136" t="s">
        <v>263</v>
      </c>
      <c r="C27" s="133" t="s">
        <v>265</v>
      </c>
      <c r="D27" s="137" t="s">
        <v>272</v>
      </c>
      <c r="E27" s="137" t="s">
        <v>272</v>
      </c>
    </row>
    <row r="28" spans="1:5" ht="24.95" hidden="1" customHeight="1" x14ac:dyDescent="0.25">
      <c r="A28" s="139" t="s">
        <v>53</v>
      </c>
      <c r="B28" s="140" t="s">
        <v>273</v>
      </c>
      <c r="C28" s="141" t="s">
        <v>265</v>
      </c>
      <c r="D28" s="137" t="s">
        <v>272</v>
      </c>
      <c r="E28" s="137" t="s">
        <v>272</v>
      </c>
    </row>
    <row r="29" spans="1:5" ht="24.95" hidden="1" customHeight="1" x14ac:dyDescent="0.25">
      <c r="A29" s="143" t="s">
        <v>55</v>
      </c>
      <c r="B29" s="144" t="s">
        <v>266</v>
      </c>
      <c r="C29" s="145" t="s">
        <v>265</v>
      </c>
      <c r="D29" s="137" t="s">
        <v>272</v>
      </c>
      <c r="E29" s="137" t="s">
        <v>272</v>
      </c>
    </row>
    <row r="30" spans="1:5" ht="24.95" hidden="1" customHeight="1" x14ac:dyDescent="0.25">
      <c r="A30" s="143" t="s">
        <v>116</v>
      </c>
      <c r="B30" s="140" t="s">
        <v>267</v>
      </c>
      <c r="C30" s="145" t="s">
        <v>265</v>
      </c>
      <c r="D30" s="149">
        <f>E20</f>
        <v>49.13</v>
      </c>
      <c r="E30" s="149">
        <f>'[130]Тарифное меню'!P9</f>
        <v>60.42</v>
      </c>
    </row>
    <row r="31" spans="1:5" ht="24.95" hidden="1" customHeight="1" x14ac:dyDescent="0.25">
      <c r="A31" s="135" t="s">
        <v>28</v>
      </c>
      <c r="B31" s="136" t="s">
        <v>268</v>
      </c>
      <c r="C31" s="133" t="s">
        <v>265</v>
      </c>
      <c r="D31" s="137" t="s">
        <v>272</v>
      </c>
      <c r="E31" s="137" t="s">
        <v>272</v>
      </c>
    </row>
    <row r="32" spans="1:5" ht="24.95" hidden="1" customHeight="1" x14ac:dyDescent="0.25">
      <c r="A32" s="139" t="s">
        <v>64</v>
      </c>
      <c r="B32" s="140" t="s">
        <v>273</v>
      </c>
      <c r="C32" s="141" t="s">
        <v>265</v>
      </c>
      <c r="D32" s="137" t="s">
        <v>272</v>
      </c>
      <c r="E32" s="137" t="s">
        <v>272</v>
      </c>
    </row>
    <row r="33" spans="1:9" ht="24.95" hidden="1" customHeight="1" x14ac:dyDescent="0.25">
      <c r="A33" s="143" t="s">
        <v>66</v>
      </c>
      <c r="B33" s="144" t="s">
        <v>266</v>
      </c>
      <c r="C33" s="145" t="s">
        <v>265</v>
      </c>
      <c r="D33" s="137" t="s">
        <v>272</v>
      </c>
      <c r="E33" s="137" t="s">
        <v>272</v>
      </c>
    </row>
    <row r="34" spans="1:9" ht="24.95" hidden="1" customHeight="1" x14ac:dyDescent="0.25">
      <c r="A34" s="143" t="s">
        <v>68</v>
      </c>
      <c r="B34" s="140" t="s">
        <v>267</v>
      </c>
      <c r="C34" s="145" t="s">
        <v>265</v>
      </c>
      <c r="D34" s="150">
        <f>'[130]Тарифное меню'!O19</f>
        <v>34.450000000000003</v>
      </c>
      <c r="E34" s="150">
        <f>'[130]Тарифное меню'!P19</f>
        <v>39.619999999999997</v>
      </c>
    </row>
    <row r="35" spans="1:9" ht="40.5" customHeight="1" x14ac:dyDescent="0.25">
      <c r="A35" s="151" t="s">
        <v>277</v>
      </c>
      <c r="B35" s="151"/>
      <c r="C35" s="151"/>
      <c r="D35" s="151"/>
      <c r="E35" s="151"/>
      <c r="F35" s="151"/>
      <c r="G35" s="151"/>
      <c r="H35" s="151"/>
      <c r="I35" s="151"/>
    </row>
  </sheetData>
  <mergeCells count="21">
    <mergeCell ref="A25:A26"/>
    <mergeCell ref="B25:B26"/>
    <mergeCell ref="C25:C26"/>
    <mergeCell ref="D25:E25"/>
    <mergeCell ref="A35:I35"/>
    <mergeCell ref="J4:K4"/>
    <mergeCell ref="L4:M4"/>
    <mergeCell ref="A15:A16"/>
    <mergeCell ref="B15:B16"/>
    <mergeCell ref="C15:C16"/>
    <mergeCell ref="D15:E15"/>
    <mergeCell ref="D1:E1"/>
    <mergeCell ref="L1:M1"/>
    <mergeCell ref="N1:O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</vt:lpstr>
      <vt:lpstr>Приложение 2</vt:lpstr>
      <vt:lpstr>'Приложение 1 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